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附件1" sheetId="1" r:id="rId1"/>
    <sheet name="附件2" sheetId="2" r:id="rId2"/>
    <sheet name="Sheet3" sheetId="3" r:id="rId3"/>
  </sheets>
  <calcPr calcId="144525"/>
</workbook>
</file>

<file path=xl/sharedStrings.xml><?xml version="1.0" encoding="utf-8"?>
<sst xmlns="http://schemas.openxmlformats.org/spreadsheetml/2006/main" count="87" uniqueCount="53">
  <si>
    <t>附件</t>
  </si>
  <si>
    <t>高台县2022年地膜科学使用回收试点及省级财政农业生态环境保护项目奖补资金发放明细表</t>
  </si>
  <si>
    <t xml:space="preserve">  时间： 2023年5月10日                                                                                                                           单位：吨、万元</t>
  </si>
  <si>
    <t>序号</t>
  </si>
  <si>
    <t>乡镇</t>
  </si>
  <si>
    <t>覆膜面积（万亩）</t>
  </si>
  <si>
    <t>折纯用膜量（吨）</t>
  </si>
  <si>
    <t>折纯回收量（83%）</t>
  </si>
  <si>
    <t>毛料回收量（吨）</t>
  </si>
  <si>
    <t>折杂比例（%）</t>
  </si>
  <si>
    <t>折杂回收量（吨）</t>
  </si>
  <si>
    <t>兑换比例15:1</t>
  </si>
  <si>
    <t>“以旧换新”地膜量（吨）</t>
  </si>
  <si>
    <t>包镇企业</t>
  </si>
  <si>
    <t>地膜科学使用回收试点项目</t>
  </si>
  <si>
    <t>2022年省级财政农业生态环境保护项目（以奖代补）</t>
  </si>
  <si>
    <t>项目奖补金额合计</t>
  </si>
  <si>
    <t>备注</t>
  </si>
  <si>
    <t>拉运环节奖补</t>
  </si>
  <si>
    <t>已拨付</t>
  </si>
  <si>
    <t>剩余拨付</t>
  </si>
  <si>
    <t>回收奖补合计</t>
  </si>
  <si>
    <t>新坝镇</t>
  </si>
  <si>
    <t>酒泉新恒泰井盖制造有限责任公司</t>
  </si>
  <si>
    <t>骆驼城镇</t>
  </si>
  <si>
    <t>南华镇</t>
  </si>
  <si>
    <t>巷道镇</t>
  </si>
  <si>
    <t>合黎镇</t>
  </si>
  <si>
    <t>宣化镇</t>
  </si>
  <si>
    <t>黑泉镇</t>
  </si>
  <si>
    <t>罗城镇</t>
  </si>
  <si>
    <t>合计</t>
  </si>
  <si>
    <t>备注：拉运补贴59.3元/吨；回收补贴42.4元/吨,合计101.7元/吨。</t>
  </si>
  <si>
    <t>附件2</t>
  </si>
  <si>
    <t>高台县2022年地膜科学使用回收试点“以奖促治”“以奖促推”奖补资金明细表</t>
  </si>
  <si>
    <t xml:space="preserve">  时间： 2023年5月10日                                                                                                                                                                              单位：亩、元</t>
  </si>
  <si>
    <t>废旧农膜回收“以奖促治”奖补资金（元）</t>
  </si>
  <si>
    <t>加厚高强度地膜“以奖促推”奖补资金</t>
  </si>
  <si>
    <t>奖补合计（元）</t>
  </si>
  <si>
    <t>推广面积（亩）</t>
  </si>
  <si>
    <t>标准（元/亩）</t>
  </si>
  <si>
    <t>补助金额（元）</t>
  </si>
  <si>
    <t>新坝镇农业农村综合服务中心</t>
  </si>
  <si>
    <t>骆驼城镇农业农村综合服务中心</t>
  </si>
  <si>
    <t>南华镇农业农村综合服务中心</t>
  </si>
  <si>
    <t>巷道镇农业农村综合服务中心</t>
  </si>
  <si>
    <t>合黎镇农业农村综合服务中心</t>
  </si>
  <si>
    <t>宣化镇农业农村综合服务中心</t>
  </si>
  <si>
    <t>黑泉镇农业农村综合服务中心</t>
  </si>
  <si>
    <t>罗城镇农业农村综合服务中心</t>
  </si>
  <si>
    <t>附件：</t>
  </si>
  <si>
    <t xml:space="preserve">  时间： 2023年5月5日                                                                                                                           单位：吨、万元</t>
  </si>
  <si>
    <t>备注：拉运补贴60元/吨；回收补贴42.4元/吨,合计102.4元/吨。</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</si>
</sst>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 numFmtId="179" formatCode="0.0000_ "/>
  </numFmts>
  <fonts count="29">
    <font>
      <sz val="11"/>
      <color theme="1"/>
      <name val="宋体"/>
      <charset val="134"/>
      <scheme val="minor"/>
    </font>
    <font>
      <sz val="12"/>
      <name val="宋体"/>
      <charset val="134"/>
    </font>
    <font>
      <sz val="12"/>
      <name val="仿宋_GB2312"/>
      <charset val="134"/>
    </font>
    <font>
      <sz val="14"/>
      <color rgb="FF000000"/>
      <name val="方正小标宋简体"/>
      <charset val="134"/>
    </font>
    <font>
      <sz val="12"/>
      <color rgb="FF000000"/>
      <name val="方正小标宋简体"/>
      <charset val="134"/>
    </font>
    <font>
      <sz val="12"/>
      <color theme="1"/>
      <name val="仿宋_GB2312"/>
      <charset val="134"/>
    </font>
    <font>
      <sz val="10"/>
      <name val="宋体"/>
      <charset val="134"/>
    </font>
    <font>
      <sz val="10"/>
      <color rgb="FF000000"/>
      <name val="宋体"/>
      <charset val="134"/>
    </font>
    <font>
      <sz val="18"/>
      <color rgb="FF000000"/>
      <name val="方正小标宋简体"/>
      <charset val="134"/>
    </font>
    <font>
      <sz val="1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6" fillId="0" borderId="0" xfId="0" applyFont="1" applyFill="1" applyAlignment="1">
      <alignment horizontal="center" vertical="center"/>
    </xf>
    <xf numFmtId="178" fontId="5" fillId="0" borderId="1" xfId="0" applyNumberFormat="1" applyFont="1" applyFill="1" applyBorder="1" applyAlignment="1">
      <alignment horizontal="center" vertical="center" wrapText="1"/>
    </xf>
    <xf numFmtId="178" fontId="8" fillId="0" borderId="0" xfId="0" applyNumberFormat="1" applyFont="1" applyFill="1" applyBorder="1" applyAlignment="1">
      <alignment vertical="center" wrapText="1"/>
    </xf>
    <xf numFmtId="0" fontId="5" fillId="0" borderId="0" xfId="0"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9" fontId="1" fillId="0" borderId="0" xfId="0" applyNumberFormat="1" applyFont="1" applyFill="1" applyBorder="1" applyAlignment="1">
      <alignment vertical="center"/>
    </xf>
    <xf numFmtId="0" fontId="9" fillId="0" borderId="0" xfId="0" applyFont="1" applyFill="1" applyBorder="1" applyAlignment="1">
      <alignment vertical="center"/>
    </xf>
    <xf numFmtId="0" fontId="8" fillId="0" borderId="0" xfId="0" applyFont="1" applyFill="1" applyAlignment="1">
      <alignment horizontal="center" vertical="center" wrapText="1"/>
    </xf>
    <xf numFmtId="0" fontId="2" fillId="0" borderId="1" xfId="0" applyFont="1" applyFill="1" applyBorder="1" applyAlignment="1">
      <alignment vertical="center" wrapText="1"/>
    </xf>
    <xf numFmtId="0" fontId="2" fillId="0" borderId="4"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tabSelected="1" workbookViewId="0">
      <selection activeCell="A3" sqref="A3:Q3"/>
    </sheetView>
  </sheetViews>
  <sheetFormatPr defaultColWidth="9" defaultRowHeight="14.25"/>
  <cols>
    <col min="1" max="1" width="5.5" style="1" customWidth="1"/>
    <col min="2" max="2" width="9.875" style="1" customWidth="1"/>
    <col min="3" max="3" width="8.5" style="1" customWidth="1"/>
    <col min="4" max="4" width="7.75" style="1" customWidth="1"/>
    <col min="5" max="5" width="8" style="1" customWidth="1"/>
    <col min="6" max="6" width="10.625" style="1" customWidth="1"/>
    <col min="7" max="7" width="8.625" style="1" customWidth="1"/>
    <col min="8" max="8" width="12" style="1" customWidth="1"/>
    <col min="9" max="10" width="10.875" style="1" customWidth="1"/>
    <col min="11" max="11" width="5.875" style="1" customWidth="1"/>
    <col min="12" max="12" width="10.25" style="1" customWidth="1"/>
    <col min="13" max="14" width="6.5" style="1" customWidth="1"/>
    <col min="15" max="15" width="7.5" style="1" customWidth="1"/>
    <col min="16" max="16" width="6.875" style="1" customWidth="1"/>
    <col min="17" max="17" width="5.375" style="1" customWidth="1"/>
    <col min="18" max="18" width="12.625" style="1"/>
    <col min="19" max="16384" width="9" style="1"/>
  </cols>
  <sheetData>
    <row r="1" s="1" customFormat="1" ht="19" customHeight="1" spans="1:11">
      <c r="A1" s="23" t="s">
        <v>0</v>
      </c>
      <c r="B1" s="28"/>
      <c r="G1" s="4"/>
      <c r="H1" s="4"/>
      <c r="I1" s="4"/>
      <c r="J1" s="4"/>
      <c r="K1" s="4"/>
    </row>
    <row r="2" s="1" customFormat="1" ht="39" customHeight="1" spans="1:17">
      <c r="A2" s="24" t="s">
        <v>1</v>
      </c>
      <c r="B2" s="24"/>
      <c r="C2" s="24"/>
      <c r="D2" s="24"/>
      <c r="E2" s="24"/>
      <c r="F2" s="24"/>
      <c r="G2" s="24"/>
      <c r="H2" s="24"/>
      <c r="I2" s="24"/>
      <c r="J2" s="24"/>
      <c r="K2" s="24"/>
      <c r="L2" s="24"/>
      <c r="M2" s="24"/>
      <c r="N2" s="24"/>
      <c r="O2" s="24"/>
      <c r="P2" s="24"/>
      <c r="Q2" s="24"/>
    </row>
    <row r="3" s="1" customFormat="1" ht="27" customHeight="1" spans="1:17">
      <c r="A3" s="6" t="s">
        <v>2</v>
      </c>
      <c r="B3" s="6"/>
      <c r="C3" s="6"/>
      <c r="D3" s="6"/>
      <c r="E3" s="6"/>
      <c r="F3" s="6"/>
      <c r="G3" s="6"/>
      <c r="H3" s="6"/>
      <c r="I3" s="6"/>
      <c r="J3" s="6"/>
      <c r="K3" s="6"/>
      <c r="L3" s="6"/>
      <c r="M3" s="6"/>
      <c r="N3" s="6"/>
      <c r="O3" s="6"/>
      <c r="P3" s="6"/>
      <c r="Q3" s="6"/>
    </row>
    <row r="4" s="1" customFormat="1" ht="51" customHeight="1" spans="1:17">
      <c r="A4" s="7" t="s">
        <v>3</v>
      </c>
      <c r="B4" s="7" t="s">
        <v>4</v>
      </c>
      <c r="C4" s="7" t="s">
        <v>5</v>
      </c>
      <c r="D4" s="7" t="s">
        <v>6</v>
      </c>
      <c r="E4" s="7" t="s">
        <v>7</v>
      </c>
      <c r="F4" s="7" t="s">
        <v>8</v>
      </c>
      <c r="G4" s="8" t="s">
        <v>9</v>
      </c>
      <c r="H4" s="8" t="s">
        <v>10</v>
      </c>
      <c r="I4" s="8" t="s">
        <v>11</v>
      </c>
      <c r="J4" s="8" t="s">
        <v>12</v>
      </c>
      <c r="K4" s="7" t="s">
        <v>13</v>
      </c>
      <c r="L4" s="7" t="s">
        <v>14</v>
      </c>
      <c r="M4" s="7" t="s">
        <v>15</v>
      </c>
      <c r="N4" s="7"/>
      <c r="O4" s="7"/>
      <c r="P4" s="7" t="s">
        <v>16</v>
      </c>
      <c r="Q4" s="7" t="s">
        <v>17</v>
      </c>
    </row>
    <row r="5" s="1" customFormat="1" ht="38" customHeight="1" spans="1:17">
      <c r="A5" s="7"/>
      <c r="B5" s="7"/>
      <c r="C5" s="7"/>
      <c r="D5" s="7"/>
      <c r="E5" s="7"/>
      <c r="F5" s="7"/>
      <c r="G5" s="9"/>
      <c r="H5" s="9"/>
      <c r="I5" s="9"/>
      <c r="J5" s="9"/>
      <c r="K5" s="7"/>
      <c r="L5" s="7" t="s">
        <v>18</v>
      </c>
      <c r="M5" s="7" t="s">
        <v>19</v>
      </c>
      <c r="N5" s="7" t="s">
        <v>20</v>
      </c>
      <c r="O5" s="7" t="s">
        <v>21</v>
      </c>
      <c r="P5" s="7"/>
      <c r="Q5" s="7"/>
    </row>
    <row r="6" s="1" customFormat="1" ht="33" customHeight="1" spans="1:18">
      <c r="A6" s="10">
        <v>1</v>
      </c>
      <c r="B6" s="11" t="s">
        <v>22</v>
      </c>
      <c r="C6" s="12">
        <v>8.2</v>
      </c>
      <c r="D6" s="12">
        <f>C6*5.5*10</f>
        <v>451</v>
      </c>
      <c r="E6" s="12">
        <v>374</v>
      </c>
      <c r="F6" s="11">
        <v>3416.37</v>
      </c>
      <c r="G6" s="11">
        <v>50</v>
      </c>
      <c r="H6" s="11">
        <v>1695.97</v>
      </c>
      <c r="I6" s="11">
        <v>15</v>
      </c>
      <c r="J6" s="18">
        <f>H6/I6</f>
        <v>113.064666666667</v>
      </c>
      <c r="K6" s="13" t="s">
        <v>23</v>
      </c>
      <c r="L6" s="10">
        <v>35</v>
      </c>
      <c r="M6" s="10">
        <v>15</v>
      </c>
      <c r="N6" s="10">
        <v>10</v>
      </c>
      <c r="O6" s="10">
        <v>25</v>
      </c>
      <c r="P6" s="10">
        <v>60</v>
      </c>
      <c r="Q6" s="7"/>
      <c r="R6" s="22"/>
    </row>
    <row r="7" s="1" customFormat="1" ht="33" customHeight="1" spans="1:18">
      <c r="A7" s="10">
        <v>2</v>
      </c>
      <c r="B7" s="11" t="s">
        <v>24</v>
      </c>
      <c r="C7" s="12">
        <v>6.6</v>
      </c>
      <c r="D7" s="12">
        <f t="shared" ref="D7:D13" si="0">C7*5.5*10</f>
        <v>363</v>
      </c>
      <c r="E7" s="12">
        <v>300</v>
      </c>
      <c r="F7" s="11">
        <v>1201.66</v>
      </c>
      <c r="G7" s="11">
        <v>40</v>
      </c>
      <c r="H7" s="11">
        <v>708.83</v>
      </c>
      <c r="I7" s="11">
        <v>15</v>
      </c>
      <c r="J7" s="18">
        <f t="shared" ref="J7:J14" si="1">H7/I7</f>
        <v>47.2553333333333</v>
      </c>
      <c r="K7" s="13"/>
      <c r="L7" s="10"/>
      <c r="M7" s="10"/>
      <c r="N7" s="10"/>
      <c r="O7" s="10"/>
      <c r="P7" s="10"/>
      <c r="Q7" s="7"/>
      <c r="R7" s="22"/>
    </row>
    <row r="8" s="1" customFormat="1" ht="33" customHeight="1" spans="1:18">
      <c r="A8" s="10">
        <v>3</v>
      </c>
      <c r="B8" s="11" t="s">
        <v>25</v>
      </c>
      <c r="C8" s="12">
        <v>2.7</v>
      </c>
      <c r="D8" s="12">
        <f t="shared" si="0"/>
        <v>148.5</v>
      </c>
      <c r="E8" s="12">
        <v>125</v>
      </c>
      <c r="F8" s="11">
        <v>108.97</v>
      </c>
      <c r="G8" s="11">
        <v>50</v>
      </c>
      <c r="H8" s="11">
        <v>54.49</v>
      </c>
      <c r="I8" s="11">
        <v>15</v>
      </c>
      <c r="J8" s="18">
        <f t="shared" si="1"/>
        <v>3.63266666666667</v>
      </c>
      <c r="K8" s="13"/>
      <c r="L8" s="10"/>
      <c r="M8" s="10"/>
      <c r="N8" s="10"/>
      <c r="O8" s="10"/>
      <c r="P8" s="10"/>
      <c r="Q8" s="7"/>
      <c r="R8" s="22"/>
    </row>
    <row r="9" s="1" customFormat="1" ht="33" customHeight="1" spans="1:18">
      <c r="A9" s="10">
        <v>4</v>
      </c>
      <c r="B9" s="11" t="s">
        <v>26</v>
      </c>
      <c r="C9" s="12">
        <v>3.6</v>
      </c>
      <c r="D9" s="12">
        <f t="shared" si="0"/>
        <v>198</v>
      </c>
      <c r="E9" s="12">
        <v>165</v>
      </c>
      <c r="F9" s="11">
        <v>282.294</v>
      </c>
      <c r="G9" s="11">
        <v>40</v>
      </c>
      <c r="H9" s="11">
        <v>163.79</v>
      </c>
      <c r="I9" s="11">
        <v>15</v>
      </c>
      <c r="J9" s="18">
        <f t="shared" si="1"/>
        <v>10.9193333333333</v>
      </c>
      <c r="K9" s="13"/>
      <c r="L9" s="10"/>
      <c r="M9" s="10"/>
      <c r="N9" s="10"/>
      <c r="O9" s="10"/>
      <c r="P9" s="10"/>
      <c r="Q9" s="7"/>
      <c r="R9" s="22"/>
    </row>
    <row r="10" s="1" customFormat="1" ht="33" customHeight="1" spans="1:18">
      <c r="A10" s="10">
        <v>5</v>
      </c>
      <c r="B10" s="11" t="s">
        <v>27</v>
      </c>
      <c r="C10" s="12">
        <v>1.8</v>
      </c>
      <c r="D10" s="12">
        <f t="shared" si="0"/>
        <v>99</v>
      </c>
      <c r="E10" s="12">
        <v>82</v>
      </c>
      <c r="F10" s="11">
        <v>236.215</v>
      </c>
      <c r="G10" s="11">
        <v>40</v>
      </c>
      <c r="H10" s="11">
        <v>145.17</v>
      </c>
      <c r="I10" s="11">
        <v>15</v>
      </c>
      <c r="J10" s="18">
        <f t="shared" si="1"/>
        <v>9.678</v>
      </c>
      <c r="K10" s="13"/>
      <c r="L10" s="10"/>
      <c r="M10" s="10"/>
      <c r="N10" s="10"/>
      <c r="O10" s="10"/>
      <c r="P10" s="10"/>
      <c r="Q10" s="7"/>
      <c r="R10" s="22"/>
    </row>
    <row r="11" s="1" customFormat="1" ht="33" customHeight="1" spans="1:18">
      <c r="A11" s="10">
        <v>6</v>
      </c>
      <c r="B11" s="11" t="s">
        <v>28</v>
      </c>
      <c r="C11" s="12">
        <v>1.4</v>
      </c>
      <c r="D11" s="12">
        <f t="shared" si="0"/>
        <v>77</v>
      </c>
      <c r="E11" s="12">
        <v>63</v>
      </c>
      <c r="F11" s="11">
        <v>293.79</v>
      </c>
      <c r="G11" s="11">
        <v>40</v>
      </c>
      <c r="H11" s="11">
        <v>176.28</v>
      </c>
      <c r="I11" s="11">
        <v>15</v>
      </c>
      <c r="J11" s="18">
        <f t="shared" si="1"/>
        <v>11.752</v>
      </c>
      <c r="K11" s="13"/>
      <c r="L11" s="10"/>
      <c r="M11" s="10"/>
      <c r="N11" s="10"/>
      <c r="O11" s="10"/>
      <c r="P11" s="10"/>
      <c r="Q11" s="7"/>
      <c r="R11" s="22"/>
    </row>
    <row r="12" s="1" customFormat="1" ht="33" customHeight="1" spans="1:18">
      <c r="A12" s="10">
        <v>7</v>
      </c>
      <c r="B12" s="11" t="s">
        <v>29</v>
      </c>
      <c r="C12" s="12">
        <v>2.9</v>
      </c>
      <c r="D12" s="12">
        <f t="shared" si="0"/>
        <v>159.5</v>
      </c>
      <c r="E12" s="12">
        <v>136</v>
      </c>
      <c r="F12" s="11">
        <v>136.18</v>
      </c>
      <c r="G12" s="11">
        <v>40</v>
      </c>
      <c r="H12" s="11">
        <v>81.71</v>
      </c>
      <c r="I12" s="11">
        <v>15</v>
      </c>
      <c r="J12" s="18">
        <f t="shared" si="1"/>
        <v>5.44733333333333</v>
      </c>
      <c r="K12" s="13"/>
      <c r="L12" s="10"/>
      <c r="M12" s="10"/>
      <c r="N12" s="10"/>
      <c r="O12" s="10"/>
      <c r="P12" s="10"/>
      <c r="Q12" s="7"/>
      <c r="R12" s="22"/>
    </row>
    <row r="13" s="1" customFormat="1" ht="33" customHeight="1" spans="1:18">
      <c r="A13" s="10">
        <v>8</v>
      </c>
      <c r="B13" s="11" t="s">
        <v>30</v>
      </c>
      <c r="C13" s="12">
        <v>2.8</v>
      </c>
      <c r="D13" s="12">
        <f t="shared" si="0"/>
        <v>154</v>
      </c>
      <c r="E13" s="12">
        <v>128</v>
      </c>
      <c r="F13" s="11">
        <v>226.196</v>
      </c>
      <c r="G13" s="11">
        <v>40</v>
      </c>
      <c r="H13" s="11">
        <v>124.41</v>
      </c>
      <c r="I13" s="11">
        <v>15</v>
      </c>
      <c r="J13" s="18">
        <f t="shared" si="1"/>
        <v>8.294</v>
      </c>
      <c r="K13" s="13"/>
      <c r="L13" s="10"/>
      <c r="M13" s="10"/>
      <c r="N13" s="10"/>
      <c r="O13" s="10"/>
      <c r="P13" s="10"/>
      <c r="Q13" s="7"/>
      <c r="R13" s="22"/>
    </row>
    <row r="14" s="1" customFormat="1" ht="63" customHeight="1" spans="1:18">
      <c r="A14" s="7">
        <v>9</v>
      </c>
      <c r="B14" s="10" t="s">
        <v>31</v>
      </c>
      <c r="C14" s="12">
        <f>SUM(C6:C13)</f>
        <v>30</v>
      </c>
      <c r="D14" s="10">
        <v>1650</v>
      </c>
      <c r="E14" s="10">
        <v>1373</v>
      </c>
      <c r="F14" s="13">
        <f>SUM(F6:F13)</f>
        <v>5901.675</v>
      </c>
      <c r="G14" s="12">
        <v>46.61</v>
      </c>
      <c r="H14" s="13">
        <v>3150.65</v>
      </c>
      <c r="I14" s="10">
        <v>15</v>
      </c>
      <c r="J14" s="18">
        <f t="shared" si="1"/>
        <v>210.043333333333</v>
      </c>
      <c r="K14" s="13" t="s">
        <v>32</v>
      </c>
      <c r="L14" s="13"/>
      <c r="M14" s="13"/>
      <c r="N14" s="13"/>
      <c r="O14" s="13"/>
      <c r="P14" s="13"/>
      <c r="Q14" s="13"/>
      <c r="R14" s="22"/>
    </row>
    <row r="15" s="1" customFormat="1" ht="50" customHeight="1" spans="1:17">
      <c r="A15" s="14"/>
      <c r="B15" s="15"/>
      <c r="C15" s="15"/>
      <c r="D15" s="15"/>
      <c r="E15" s="16"/>
      <c r="F15" s="17"/>
      <c r="G15" s="17"/>
      <c r="H15" s="17"/>
      <c r="I15" s="17"/>
      <c r="J15" s="17"/>
      <c r="K15" s="17"/>
      <c r="L15" s="4"/>
      <c r="M15" s="4"/>
      <c r="N15" s="4"/>
      <c r="O15" s="4"/>
      <c r="P15" s="4"/>
      <c r="Q15" s="4"/>
    </row>
  </sheetData>
  <mergeCells count="24">
    <mergeCell ref="A2:Q2"/>
    <mergeCell ref="A3:Q3"/>
    <mergeCell ref="M4:O4"/>
    <mergeCell ref="K14:Q14"/>
    <mergeCell ref="A4:A5"/>
    <mergeCell ref="B4:B5"/>
    <mergeCell ref="C4:C5"/>
    <mergeCell ref="D4:D5"/>
    <mergeCell ref="E4:E5"/>
    <mergeCell ref="F4:F5"/>
    <mergeCell ref="G4:G5"/>
    <mergeCell ref="H4:H5"/>
    <mergeCell ref="I4:I5"/>
    <mergeCell ref="J4:J5"/>
    <mergeCell ref="K4:K5"/>
    <mergeCell ref="K6:K13"/>
    <mergeCell ref="L6:L13"/>
    <mergeCell ref="M6:M13"/>
    <mergeCell ref="N6:N13"/>
    <mergeCell ref="O6:O13"/>
    <mergeCell ref="P4:P5"/>
    <mergeCell ref="P6:P13"/>
    <mergeCell ref="Q4:Q5"/>
    <mergeCell ref="Q6:Q13"/>
  </mergeCells>
  <pageMargins left="0.357638888888889" right="0.357638888888889" top="0.60625" bottom="0.4090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1" sqref="A1"/>
    </sheetView>
  </sheetViews>
  <sheetFormatPr defaultColWidth="9" defaultRowHeight="14.25"/>
  <cols>
    <col min="1" max="1" width="8.625" style="1" customWidth="1"/>
    <col min="2" max="2" width="31.25" style="1" customWidth="1"/>
    <col min="3" max="3" width="14" style="1" customWidth="1"/>
    <col min="4" max="4" width="15.125" style="1" customWidth="1"/>
    <col min="5" max="5" width="15.875" style="1" customWidth="1"/>
    <col min="6" max="6" width="15.625" style="1" customWidth="1"/>
    <col min="7" max="7" width="21" style="1" customWidth="1"/>
    <col min="8" max="8" width="9.5" style="1" customWidth="1"/>
    <col min="9" max="13" width="9" style="1"/>
    <col min="14" max="14" width="12.625" style="1"/>
    <col min="15" max="16384" width="9" style="1"/>
  </cols>
  <sheetData>
    <row r="1" s="1" customFormat="1" ht="19" customHeight="1" spans="1:8">
      <c r="A1" s="23" t="s">
        <v>33</v>
      </c>
      <c r="B1" s="3"/>
      <c r="H1" s="4"/>
    </row>
    <row r="2" s="1" customFormat="1" ht="39" customHeight="1" spans="1:10">
      <c r="A2" s="24" t="s">
        <v>34</v>
      </c>
      <c r="B2" s="24"/>
      <c r="C2" s="24"/>
      <c r="D2" s="24"/>
      <c r="E2" s="24"/>
      <c r="F2" s="24"/>
      <c r="G2" s="24"/>
      <c r="H2" s="24"/>
      <c r="I2" s="19"/>
      <c r="J2" s="19"/>
    </row>
    <row r="3" s="1" customFormat="1" ht="27" customHeight="1" spans="1:10">
      <c r="A3" s="6" t="s">
        <v>35</v>
      </c>
      <c r="B3" s="6"/>
      <c r="C3" s="6"/>
      <c r="D3" s="6"/>
      <c r="E3" s="6"/>
      <c r="F3" s="6"/>
      <c r="G3" s="6"/>
      <c r="H3" s="6"/>
      <c r="I3" s="19"/>
      <c r="J3" s="19"/>
    </row>
    <row r="4" s="1" customFormat="1" ht="38" customHeight="1" spans="1:8">
      <c r="A4" s="8" t="s">
        <v>3</v>
      </c>
      <c r="B4" s="8" t="s">
        <v>4</v>
      </c>
      <c r="C4" s="8" t="s">
        <v>36</v>
      </c>
      <c r="D4" s="7" t="s">
        <v>37</v>
      </c>
      <c r="E4" s="7"/>
      <c r="F4" s="7"/>
      <c r="G4" s="8" t="s">
        <v>38</v>
      </c>
      <c r="H4" s="8" t="s">
        <v>17</v>
      </c>
    </row>
    <row r="5" s="1" customFormat="1" ht="27" customHeight="1" spans="1:14">
      <c r="A5" s="9"/>
      <c r="B5" s="9"/>
      <c r="C5" s="9"/>
      <c r="D5" s="25" t="s">
        <v>39</v>
      </c>
      <c r="E5" s="12" t="s">
        <v>40</v>
      </c>
      <c r="F5" s="12" t="s">
        <v>41</v>
      </c>
      <c r="G5" s="9"/>
      <c r="H5" s="26"/>
      <c r="J5" s="20"/>
      <c r="K5" s="20"/>
      <c r="L5" s="20"/>
      <c r="M5" s="20"/>
      <c r="N5" s="22"/>
    </row>
    <row r="6" s="1" customFormat="1" ht="31" customHeight="1" spans="1:14">
      <c r="A6" s="10">
        <v>1</v>
      </c>
      <c r="B6" s="11" t="s">
        <v>42</v>
      </c>
      <c r="C6" s="10">
        <v>5000</v>
      </c>
      <c r="D6" s="10">
        <v>54550</v>
      </c>
      <c r="E6" s="12">
        <v>0.2</v>
      </c>
      <c r="F6" s="10">
        <f>D6*E6</f>
        <v>10910</v>
      </c>
      <c r="G6" s="10">
        <v>16000</v>
      </c>
      <c r="H6" s="27"/>
      <c r="J6" s="20"/>
      <c r="K6" s="20"/>
      <c r="L6" s="20"/>
      <c r="M6" s="20"/>
      <c r="N6" s="22"/>
    </row>
    <row r="7" s="1" customFormat="1" ht="31" customHeight="1" spans="1:14">
      <c r="A7" s="10">
        <v>2</v>
      </c>
      <c r="B7" s="11" t="s">
        <v>43</v>
      </c>
      <c r="C7" s="10">
        <v>5000</v>
      </c>
      <c r="D7" s="10">
        <v>43720</v>
      </c>
      <c r="E7" s="12">
        <v>0.2</v>
      </c>
      <c r="F7" s="10">
        <f t="shared" ref="F7:F14" si="0">D7*E7</f>
        <v>8744</v>
      </c>
      <c r="G7" s="10">
        <v>13000</v>
      </c>
      <c r="H7" s="27"/>
      <c r="J7" s="20"/>
      <c r="K7" s="20"/>
      <c r="L7" s="20"/>
      <c r="M7" s="20"/>
      <c r="N7" s="22"/>
    </row>
    <row r="8" s="1" customFormat="1" ht="31" customHeight="1" spans="1:14">
      <c r="A8" s="10">
        <v>3</v>
      </c>
      <c r="B8" s="11" t="s">
        <v>44</v>
      </c>
      <c r="C8" s="10">
        <v>5000</v>
      </c>
      <c r="D8" s="10">
        <v>18150</v>
      </c>
      <c r="E8" s="12">
        <v>0.2</v>
      </c>
      <c r="F8" s="10">
        <f t="shared" si="0"/>
        <v>3630</v>
      </c>
      <c r="G8" s="10">
        <v>8600</v>
      </c>
      <c r="H8" s="27"/>
      <c r="J8" s="20"/>
      <c r="K8" s="20"/>
      <c r="L8" s="20"/>
      <c r="M8" s="20"/>
      <c r="N8" s="22"/>
    </row>
    <row r="9" s="1" customFormat="1" ht="31" customHeight="1" spans="1:14">
      <c r="A9" s="10">
        <v>4</v>
      </c>
      <c r="B9" s="11" t="s">
        <v>45</v>
      </c>
      <c r="C9" s="10">
        <v>5000</v>
      </c>
      <c r="D9" s="10">
        <v>24000</v>
      </c>
      <c r="E9" s="12">
        <v>0.2</v>
      </c>
      <c r="F9" s="10">
        <f t="shared" si="0"/>
        <v>4800</v>
      </c>
      <c r="G9" s="10">
        <f>C9+F9</f>
        <v>9800</v>
      </c>
      <c r="H9" s="27"/>
      <c r="J9" s="20"/>
      <c r="K9" s="20"/>
      <c r="L9" s="20"/>
      <c r="M9" s="20"/>
      <c r="N9" s="22"/>
    </row>
    <row r="10" s="1" customFormat="1" ht="31" customHeight="1" spans="1:14">
      <c r="A10" s="10">
        <v>5</v>
      </c>
      <c r="B10" s="11" t="s">
        <v>46</v>
      </c>
      <c r="C10" s="10">
        <v>5000</v>
      </c>
      <c r="D10" s="10">
        <v>12000</v>
      </c>
      <c r="E10" s="12">
        <v>0.2</v>
      </c>
      <c r="F10" s="10">
        <f t="shared" si="0"/>
        <v>2400</v>
      </c>
      <c r="G10" s="10">
        <v>7500</v>
      </c>
      <c r="H10" s="27"/>
      <c r="J10" s="20"/>
      <c r="K10" s="20"/>
      <c r="L10" s="20"/>
      <c r="M10" s="20"/>
      <c r="N10" s="22"/>
    </row>
    <row r="11" s="1" customFormat="1" ht="31" customHeight="1" spans="1:14">
      <c r="A11" s="10">
        <v>6</v>
      </c>
      <c r="B11" s="11" t="s">
        <v>47</v>
      </c>
      <c r="C11" s="10">
        <v>5000</v>
      </c>
      <c r="D11" s="10">
        <v>9100</v>
      </c>
      <c r="E11" s="12">
        <v>0.2</v>
      </c>
      <c r="F11" s="10">
        <f t="shared" si="0"/>
        <v>1820</v>
      </c>
      <c r="G11" s="10">
        <v>7500</v>
      </c>
      <c r="H11" s="27"/>
      <c r="J11" s="20"/>
      <c r="K11" s="20"/>
      <c r="L11" s="20"/>
      <c r="M11" s="20"/>
      <c r="N11" s="22"/>
    </row>
    <row r="12" s="1" customFormat="1" ht="31" customHeight="1" spans="1:14">
      <c r="A12" s="10">
        <v>7</v>
      </c>
      <c r="B12" s="11" t="s">
        <v>48</v>
      </c>
      <c r="C12" s="10">
        <v>5000</v>
      </c>
      <c r="D12" s="10">
        <v>19850</v>
      </c>
      <c r="E12" s="12">
        <v>0.2</v>
      </c>
      <c r="F12" s="10">
        <f t="shared" si="0"/>
        <v>3970</v>
      </c>
      <c r="G12" s="10">
        <v>8900</v>
      </c>
      <c r="H12" s="27"/>
      <c r="J12" s="20"/>
      <c r="K12" s="20"/>
      <c r="L12" s="20"/>
      <c r="M12" s="20"/>
      <c r="N12" s="22"/>
    </row>
    <row r="13" s="1" customFormat="1" ht="31" customHeight="1" spans="1:14">
      <c r="A13" s="10">
        <v>8</v>
      </c>
      <c r="B13" s="11" t="s">
        <v>49</v>
      </c>
      <c r="C13" s="10">
        <v>5000</v>
      </c>
      <c r="D13" s="10">
        <v>18630</v>
      </c>
      <c r="E13" s="12">
        <v>0.2</v>
      </c>
      <c r="F13" s="10">
        <f t="shared" si="0"/>
        <v>3726</v>
      </c>
      <c r="G13" s="10">
        <v>8700</v>
      </c>
      <c r="H13" s="27"/>
      <c r="J13" s="20"/>
      <c r="K13" s="20"/>
      <c r="L13" s="20"/>
      <c r="M13" s="20"/>
      <c r="N13" s="22"/>
    </row>
    <row r="14" s="1" customFormat="1" ht="31" customHeight="1" spans="1:14">
      <c r="A14" s="7">
        <v>9</v>
      </c>
      <c r="B14" s="10" t="s">
        <v>31</v>
      </c>
      <c r="C14" s="10">
        <v>40000</v>
      </c>
      <c r="D14" s="10">
        <f>SUM(D6:D13)</f>
        <v>200000</v>
      </c>
      <c r="E14" s="10"/>
      <c r="F14" s="10">
        <f>SUM(F6:F13)</f>
        <v>40000</v>
      </c>
      <c r="G14" s="10">
        <f>C14+F14</f>
        <v>80000</v>
      </c>
      <c r="H14" s="10"/>
      <c r="J14" s="21"/>
      <c r="K14" s="21"/>
      <c r="L14" s="21"/>
      <c r="M14" s="21"/>
      <c r="N14" s="22"/>
    </row>
    <row r="15" s="1" customFormat="1" ht="50" customHeight="1" spans="1:10">
      <c r="A15" s="14"/>
      <c r="B15" s="15"/>
      <c r="C15" s="15"/>
      <c r="D15" s="15"/>
      <c r="E15" s="15"/>
      <c r="F15" s="15"/>
      <c r="G15" s="16"/>
      <c r="H15" s="17"/>
      <c r="I15" s="4"/>
      <c r="J15" s="4"/>
    </row>
  </sheetData>
  <mergeCells count="8">
    <mergeCell ref="A2:H2"/>
    <mergeCell ref="A3:H3"/>
    <mergeCell ref="D4:F4"/>
    <mergeCell ref="A4:A5"/>
    <mergeCell ref="B4:B5"/>
    <mergeCell ref="C4:C5"/>
    <mergeCell ref="G4:G5"/>
    <mergeCell ref="H4:H5"/>
  </mergeCells>
  <pageMargins left="0.751388888888889" right="0.751388888888889" top="1" bottom="0.60625"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
  <sheetViews>
    <sheetView topLeftCell="A4" workbookViewId="0">
      <selection activeCell="L15" sqref="L15"/>
    </sheetView>
  </sheetViews>
  <sheetFormatPr defaultColWidth="9" defaultRowHeight="14.25"/>
  <cols>
    <col min="1" max="1" width="5.5" style="1" customWidth="1"/>
    <col min="2" max="2" width="17.25" style="1" customWidth="1"/>
    <col min="3" max="3" width="8.5" style="1" customWidth="1"/>
    <col min="4" max="4" width="7.75" style="1" customWidth="1"/>
    <col min="5" max="5" width="8" style="1" customWidth="1"/>
    <col min="6" max="6" width="10.625" style="1" customWidth="1"/>
    <col min="7" max="7" width="11.375" style="1" customWidth="1"/>
    <col min="8" max="8" width="14.75" style="1" customWidth="1"/>
    <col min="9" max="9" width="8.625" style="1" customWidth="1"/>
    <col min="10" max="10" width="12" style="1" customWidth="1"/>
    <col min="11" max="12" width="10.875" style="1" customWidth="1"/>
    <col min="13" max="13" width="5.875" style="1" customWidth="1"/>
    <col min="14" max="14" width="10.25" style="1" customWidth="1"/>
    <col min="15" max="16" width="6.5" style="1" customWidth="1"/>
    <col min="17" max="17" width="7.125" style="1" customWidth="1"/>
    <col min="18" max="18" width="6.875" style="1" customWidth="1"/>
    <col min="19" max="19" width="5.375" style="1" customWidth="1"/>
    <col min="20" max="24" width="9" style="1"/>
    <col min="25" max="25" width="12.625" style="1"/>
    <col min="26" max="16384" width="9" style="1"/>
  </cols>
  <sheetData>
    <row r="1" s="1" customFormat="1" ht="19" customHeight="1" spans="1:13">
      <c r="A1" s="2" t="s">
        <v>50</v>
      </c>
      <c r="B1" s="3">
        <v>1</v>
      </c>
      <c r="G1" s="4"/>
      <c r="H1" s="4"/>
      <c r="I1" s="4"/>
      <c r="J1" s="4"/>
      <c r="K1" s="4"/>
      <c r="L1" s="4"/>
      <c r="M1" s="4"/>
    </row>
    <row r="2" s="1" customFormat="1" ht="39" customHeight="1" spans="1:21">
      <c r="A2" s="5" t="s">
        <v>1</v>
      </c>
      <c r="B2" s="5"/>
      <c r="C2" s="5"/>
      <c r="D2" s="5"/>
      <c r="E2" s="5"/>
      <c r="F2" s="5"/>
      <c r="G2" s="5"/>
      <c r="H2" s="5"/>
      <c r="I2" s="5"/>
      <c r="J2" s="5"/>
      <c r="K2" s="5"/>
      <c r="L2" s="5"/>
      <c r="M2" s="5"/>
      <c r="N2" s="5"/>
      <c r="O2" s="5"/>
      <c r="P2" s="5"/>
      <c r="Q2" s="5"/>
      <c r="R2" s="5"/>
      <c r="S2" s="5"/>
      <c r="T2" s="19"/>
      <c r="U2" s="19"/>
    </row>
    <row r="3" s="1" customFormat="1" ht="27" customHeight="1" spans="1:21">
      <c r="A3" s="6" t="s">
        <v>51</v>
      </c>
      <c r="B3" s="6"/>
      <c r="C3" s="6"/>
      <c r="D3" s="6"/>
      <c r="E3" s="6"/>
      <c r="F3" s="6"/>
      <c r="G3" s="6"/>
      <c r="H3" s="6"/>
      <c r="I3" s="6"/>
      <c r="J3" s="6"/>
      <c r="K3" s="6"/>
      <c r="L3" s="6"/>
      <c r="M3" s="6"/>
      <c r="N3" s="6"/>
      <c r="O3" s="6"/>
      <c r="P3" s="6"/>
      <c r="Q3" s="6"/>
      <c r="R3" s="6"/>
      <c r="S3" s="6"/>
      <c r="T3" s="19"/>
      <c r="U3" s="19"/>
    </row>
    <row r="4" s="1" customFormat="1" ht="51" customHeight="1" spans="1:19">
      <c r="A4" s="7" t="s">
        <v>3</v>
      </c>
      <c r="B4" s="7" t="s">
        <v>4</v>
      </c>
      <c r="C4" s="7" t="s">
        <v>5</v>
      </c>
      <c r="D4" s="7" t="s">
        <v>6</v>
      </c>
      <c r="E4" s="7" t="s">
        <v>7</v>
      </c>
      <c r="F4" s="7" t="s">
        <v>8</v>
      </c>
      <c r="G4" s="8"/>
      <c r="H4" s="8"/>
      <c r="I4" s="8" t="s">
        <v>9</v>
      </c>
      <c r="J4" s="8" t="s">
        <v>10</v>
      </c>
      <c r="K4" s="8" t="s">
        <v>11</v>
      </c>
      <c r="L4" s="8" t="s">
        <v>12</v>
      </c>
      <c r="M4" s="7" t="s">
        <v>13</v>
      </c>
      <c r="N4" s="7" t="s">
        <v>14</v>
      </c>
      <c r="O4" s="7" t="s">
        <v>15</v>
      </c>
      <c r="P4" s="7"/>
      <c r="Q4" s="7"/>
      <c r="R4" s="7" t="s">
        <v>16</v>
      </c>
      <c r="S4" s="7" t="s">
        <v>17</v>
      </c>
    </row>
    <row r="5" s="1" customFormat="1" ht="38" customHeight="1" spans="1:19">
      <c r="A5" s="7"/>
      <c r="B5" s="7"/>
      <c r="C5" s="7"/>
      <c r="D5" s="7"/>
      <c r="E5" s="7"/>
      <c r="F5" s="7"/>
      <c r="G5" s="9"/>
      <c r="H5" s="9"/>
      <c r="I5" s="9"/>
      <c r="J5" s="9"/>
      <c r="K5" s="9"/>
      <c r="L5" s="9"/>
      <c r="M5" s="7"/>
      <c r="N5" s="7" t="s">
        <v>18</v>
      </c>
      <c r="O5" s="7" t="s">
        <v>19</v>
      </c>
      <c r="P5" s="7" t="s">
        <v>20</v>
      </c>
      <c r="Q5" s="7" t="s">
        <v>21</v>
      </c>
      <c r="R5" s="7"/>
      <c r="S5" s="7"/>
    </row>
    <row r="6" s="1" customFormat="1" ht="33" customHeight="1" spans="1:25">
      <c r="A6" s="10">
        <v>1</v>
      </c>
      <c r="B6" s="11" t="s">
        <v>42</v>
      </c>
      <c r="C6" s="12">
        <v>8.2</v>
      </c>
      <c r="D6" s="12">
        <f t="shared" ref="D6:D13" si="0">C6*5.5*10</f>
        <v>451</v>
      </c>
      <c r="E6" s="12">
        <v>374</v>
      </c>
      <c r="F6" s="11">
        <v>3416.37</v>
      </c>
      <c r="G6" s="11">
        <v>13.55</v>
      </c>
      <c r="H6" s="11">
        <f>F6*G6</f>
        <v>46291.8135</v>
      </c>
      <c r="I6" s="11">
        <v>50</v>
      </c>
      <c r="J6" s="11">
        <v>1695.97</v>
      </c>
      <c r="K6" s="11">
        <v>15</v>
      </c>
      <c r="L6" s="18">
        <f t="shared" ref="L6:L14" si="1">J6/K6</f>
        <v>113.064666666667</v>
      </c>
      <c r="M6" s="13" t="s">
        <v>23</v>
      </c>
      <c r="N6" s="10">
        <v>35</v>
      </c>
      <c r="O6" s="10">
        <v>15</v>
      </c>
      <c r="P6" s="10">
        <v>11</v>
      </c>
      <c r="Q6" s="10">
        <v>25</v>
      </c>
      <c r="R6" s="10">
        <v>60</v>
      </c>
      <c r="S6" s="7"/>
      <c r="U6" s="20"/>
      <c r="V6" s="20"/>
      <c r="W6" s="20"/>
      <c r="X6" s="20"/>
      <c r="Y6" s="22"/>
    </row>
    <row r="7" s="1" customFormat="1" ht="33" customHeight="1" spans="1:25">
      <c r="A7" s="10">
        <v>2</v>
      </c>
      <c r="B7" s="11" t="s">
        <v>43</v>
      </c>
      <c r="C7" s="12">
        <v>6.6</v>
      </c>
      <c r="D7" s="12">
        <f t="shared" si="0"/>
        <v>363</v>
      </c>
      <c r="E7" s="12">
        <v>300</v>
      </c>
      <c r="F7" s="11">
        <v>1201.66</v>
      </c>
      <c r="G7" s="11">
        <v>13.55</v>
      </c>
      <c r="H7" s="11">
        <f t="shared" ref="H7:H13" si="2">F7*G7</f>
        <v>16282.493</v>
      </c>
      <c r="I7" s="11">
        <v>40</v>
      </c>
      <c r="J7" s="11">
        <v>708.83</v>
      </c>
      <c r="K7" s="11">
        <v>15</v>
      </c>
      <c r="L7" s="18">
        <f t="shared" si="1"/>
        <v>47.2553333333333</v>
      </c>
      <c r="M7" s="13"/>
      <c r="N7" s="10"/>
      <c r="O7" s="10"/>
      <c r="P7" s="10"/>
      <c r="Q7" s="10"/>
      <c r="R7" s="10"/>
      <c r="S7" s="7"/>
      <c r="U7" s="20"/>
      <c r="V7" s="20"/>
      <c r="W7" s="20"/>
      <c r="X7" s="20"/>
      <c r="Y7" s="22"/>
    </row>
    <row r="8" s="1" customFormat="1" ht="33" customHeight="1" spans="1:25">
      <c r="A8" s="10">
        <v>3</v>
      </c>
      <c r="B8" s="11" t="s">
        <v>44</v>
      </c>
      <c r="C8" s="12">
        <v>2.7</v>
      </c>
      <c r="D8" s="12">
        <f t="shared" si="0"/>
        <v>148.5</v>
      </c>
      <c r="E8" s="12">
        <v>125</v>
      </c>
      <c r="F8" s="11">
        <v>108.97</v>
      </c>
      <c r="G8" s="11">
        <v>13.55</v>
      </c>
      <c r="H8" s="11">
        <f t="shared" si="2"/>
        <v>1476.5435</v>
      </c>
      <c r="I8" s="11">
        <v>50</v>
      </c>
      <c r="J8" s="11">
        <v>54.49</v>
      </c>
      <c r="K8" s="11">
        <v>15</v>
      </c>
      <c r="L8" s="18">
        <f t="shared" si="1"/>
        <v>3.63266666666667</v>
      </c>
      <c r="M8" s="13"/>
      <c r="N8" s="10"/>
      <c r="O8" s="10"/>
      <c r="P8" s="10"/>
      <c r="Q8" s="10"/>
      <c r="R8" s="10"/>
      <c r="S8" s="7"/>
      <c r="U8" s="20"/>
      <c r="V8" s="20"/>
      <c r="W8" s="20"/>
      <c r="X8" s="20"/>
      <c r="Y8" s="22"/>
    </row>
    <row r="9" s="1" customFormat="1" ht="33" customHeight="1" spans="1:25">
      <c r="A9" s="10">
        <v>4</v>
      </c>
      <c r="B9" s="11" t="s">
        <v>45</v>
      </c>
      <c r="C9" s="12">
        <v>3.6</v>
      </c>
      <c r="D9" s="12">
        <f t="shared" si="0"/>
        <v>198</v>
      </c>
      <c r="E9" s="12">
        <v>165</v>
      </c>
      <c r="F9" s="11">
        <v>282.294</v>
      </c>
      <c r="G9" s="11">
        <v>13.55</v>
      </c>
      <c r="H9" s="11">
        <f t="shared" si="2"/>
        <v>3825.0837</v>
      </c>
      <c r="I9" s="11">
        <v>40</v>
      </c>
      <c r="J9" s="11">
        <v>163.79</v>
      </c>
      <c r="K9" s="11">
        <v>15</v>
      </c>
      <c r="L9" s="18">
        <f t="shared" si="1"/>
        <v>10.9193333333333</v>
      </c>
      <c r="M9" s="13"/>
      <c r="N9" s="10"/>
      <c r="O9" s="10"/>
      <c r="P9" s="10"/>
      <c r="Q9" s="10"/>
      <c r="R9" s="10"/>
      <c r="S9" s="7"/>
      <c r="U9" s="20"/>
      <c r="V9" s="20"/>
      <c r="W9" s="20"/>
      <c r="X9" s="20"/>
      <c r="Y9" s="22"/>
    </row>
    <row r="10" s="1" customFormat="1" ht="33" customHeight="1" spans="1:25">
      <c r="A10" s="10">
        <v>5</v>
      </c>
      <c r="B10" s="11" t="s">
        <v>46</v>
      </c>
      <c r="C10" s="12">
        <v>1.8</v>
      </c>
      <c r="D10" s="12">
        <f t="shared" si="0"/>
        <v>99</v>
      </c>
      <c r="E10" s="12">
        <v>82</v>
      </c>
      <c r="F10" s="11">
        <v>236.215</v>
      </c>
      <c r="G10" s="11">
        <v>13.55</v>
      </c>
      <c r="H10" s="11">
        <f t="shared" si="2"/>
        <v>3200.71325</v>
      </c>
      <c r="I10" s="11">
        <v>40</v>
      </c>
      <c r="J10" s="11">
        <v>145.17</v>
      </c>
      <c r="K10" s="11">
        <v>15</v>
      </c>
      <c r="L10" s="18">
        <f t="shared" si="1"/>
        <v>9.678</v>
      </c>
      <c r="M10" s="13"/>
      <c r="N10" s="10"/>
      <c r="O10" s="10"/>
      <c r="P10" s="10"/>
      <c r="Q10" s="10"/>
      <c r="R10" s="10"/>
      <c r="S10" s="7"/>
      <c r="U10" s="20"/>
      <c r="V10" s="20"/>
      <c r="W10" s="20"/>
      <c r="X10" s="20"/>
      <c r="Y10" s="22"/>
    </row>
    <row r="11" s="1" customFormat="1" ht="33" customHeight="1" spans="1:25">
      <c r="A11" s="10">
        <v>6</v>
      </c>
      <c r="B11" s="11" t="s">
        <v>47</v>
      </c>
      <c r="C11" s="12">
        <v>1.4</v>
      </c>
      <c r="D11" s="12">
        <f t="shared" si="0"/>
        <v>77</v>
      </c>
      <c r="E11" s="12">
        <v>63</v>
      </c>
      <c r="F11" s="11">
        <v>293.79</v>
      </c>
      <c r="G11" s="11">
        <v>13.55</v>
      </c>
      <c r="H11" s="11">
        <f t="shared" si="2"/>
        <v>3980.8545</v>
      </c>
      <c r="I11" s="11">
        <v>40</v>
      </c>
      <c r="J11" s="11">
        <v>176.28</v>
      </c>
      <c r="K11" s="11">
        <v>15</v>
      </c>
      <c r="L11" s="18">
        <f t="shared" si="1"/>
        <v>11.752</v>
      </c>
      <c r="M11" s="13"/>
      <c r="N11" s="10"/>
      <c r="O11" s="10"/>
      <c r="P11" s="10"/>
      <c r="Q11" s="10"/>
      <c r="R11" s="10"/>
      <c r="S11" s="7"/>
      <c r="U11" s="20"/>
      <c r="V11" s="20"/>
      <c r="W11" s="20"/>
      <c r="X11" s="20"/>
      <c r="Y11" s="22"/>
    </row>
    <row r="12" s="1" customFormat="1" ht="33" customHeight="1" spans="1:25">
      <c r="A12" s="10">
        <v>7</v>
      </c>
      <c r="B12" s="11" t="s">
        <v>48</v>
      </c>
      <c r="C12" s="12">
        <v>2.9</v>
      </c>
      <c r="D12" s="12">
        <f t="shared" si="0"/>
        <v>159.5</v>
      </c>
      <c r="E12" s="12">
        <v>136</v>
      </c>
      <c r="F12" s="11">
        <v>136.18</v>
      </c>
      <c r="G12" s="11">
        <v>13.55</v>
      </c>
      <c r="H12" s="11">
        <f t="shared" si="2"/>
        <v>1845.239</v>
      </c>
      <c r="I12" s="11">
        <v>40</v>
      </c>
      <c r="J12" s="11">
        <v>81.71</v>
      </c>
      <c r="K12" s="11">
        <v>15</v>
      </c>
      <c r="L12" s="18">
        <f t="shared" si="1"/>
        <v>5.44733333333333</v>
      </c>
      <c r="M12" s="13"/>
      <c r="N12" s="10"/>
      <c r="O12" s="10"/>
      <c r="P12" s="10"/>
      <c r="Q12" s="10"/>
      <c r="R12" s="10"/>
      <c r="S12" s="7"/>
      <c r="U12" s="20"/>
      <c r="V12" s="20"/>
      <c r="W12" s="20"/>
      <c r="X12" s="20"/>
      <c r="Y12" s="22"/>
    </row>
    <row r="13" s="1" customFormat="1" ht="33" customHeight="1" spans="1:25">
      <c r="A13" s="10">
        <v>8</v>
      </c>
      <c r="B13" s="11" t="s">
        <v>49</v>
      </c>
      <c r="C13" s="12">
        <v>2.8</v>
      </c>
      <c r="D13" s="12">
        <f t="shared" si="0"/>
        <v>154</v>
      </c>
      <c r="E13" s="12">
        <v>128</v>
      </c>
      <c r="F13" s="11">
        <v>226.196</v>
      </c>
      <c r="G13" s="11">
        <v>13.55</v>
      </c>
      <c r="H13" s="11">
        <f t="shared" si="2"/>
        <v>3064.9558</v>
      </c>
      <c r="I13" s="11">
        <v>40</v>
      </c>
      <c r="J13" s="11">
        <v>124.41</v>
      </c>
      <c r="K13" s="11">
        <v>15</v>
      </c>
      <c r="L13" s="18">
        <f t="shared" si="1"/>
        <v>8.294</v>
      </c>
      <c r="M13" s="13"/>
      <c r="N13" s="10"/>
      <c r="O13" s="10"/>
      <c r="P13" s="10"/>
      <c r="Q13" s="10"/>
      <c r="R13" s="10"/>
      <c r="S13" s="7"/>
      <c r="U13" s="20"/>
      <c r="V13" s="20"/>
      <c r="W13" s="20"/>
      <c r="X13" s="20"/>
      <c r="Y13" s="22"/>
    </row>
    <row r="14" s="1" customFormat="1" ht="63" customHeight="1" spans="1:25">
      <c r="A14" s="7">
        <v>9</v>
      </c>
      <c r="B14" s="10" t="s">
        <v>31</v>
      </c>
      <c r="C14" s="12">
        <f>SUM(C6:C13)</f>
        <v>30</v>
      </c>
      <c r="D14" s="10">
        <v>1650</v>
      </c>
      <c r="E14" s="10">
        <v>1373</v>
      </c>
      <c r="F14" s="13">
        <f>SUM(F6:F13)</f>
        <v>5901.675</v>
      </c>
      <c r="G14" s="13"/>
      <c r="H14" s="13"/>
      <c r="I14" s="12">
        <v>46.61</v>
      </c>
      <c r="J14" s="13">
        <v>3150.65</v>
      </c>
      <c r="K14" s="10">
        <v>15</v>
      </c>
      <c r="L14" s="18">
        <f t="shared" si="1"/>
        <v>210.043333333333</v>
      </c>
      <c r="M14" s="13" t="s">
        <v>52</v>
      </c>
      <c r="N14" s="13"/>
      <c r="O14" s="13"/>
      <c r="P14" s="13"/>
      <c r="Q14" s="13"/>
      <c r="R14" s="13"/>
      <c r="S14" s="13"/>
      <c r="U14" s="21"/>
      <c r="V14" s="21"/>
      <c r="W14" s="21"/>
      <c r="X14" s="21"/>
      <c r="Y14" s="22"/>
    </row>
    <row r="15" s="1" customFormat="1" ht="50" customHeight="1" spans="1:20">
      <c r="A15" s="14"/>
      <c r="B15" s="15"/>
      <c r="C15" s="15"/>
      <c r="D15" s="15"/>
      <c r="E15" s="16">
        <v>80000</v>
      </c>
      <c r="F15" s="17">
        <f>E15/F14</f>
        <v>13.5554736579022</v>
      </c>
      <c r="G15" s="17"/>
      <c r="H15" s="17"/>
      <c r="I15" s="17"/>
      <c r="J15" s="17"/>
      <c r="K15" s="17"/>
      <c r="L15" s="17"/>
      <c r="M15" s="17"/>
      <c r="N15" s="4"/>
      <c r="O15" s="4"/>
      <c r="P15" s="4"/>
      <c r="Q15" s="4"/>
      <c r="R15" s="4"/>
      <c r="S15" s="4"/>
      <c r="T15" s="4"/>
    </row>
  </sheetData>
  <mergeCells count="24">
    <mergeCell ref="A2:S2"/>
    <mergeCell ref="A3:S3"/>
    <mergeCell ref="O4:Q4"/>
    <mergeCell ref="M14:S14"/>
    <mergeCell ref="A4:A5"/>
    <mergeCell ref="B4:B5"/>
    <mergeCell ref="C4:C5"/>
    <mergeCell ref="D4:D5"/>
    <mergeCell ref="E4:E5"/>
    <mergeCell ref="F4:F5"/>
    <mergeCell ref="I4:I5"/>
    <mergeCell ref="J4:J5"/>
    <mergeCell ref="K4:K5"/>
    <mergeCell ref="L4:L5"/>
    <mergeCell ref="M4:M5"/>
    <mergeCell ref="M6:M13"/>
    <mergeCell ref="N6:N13"/>
    <mergeCell ref="O6:O13"/>
    <mergeCell ref="P6:P13"/>
    <mergeCell ref="Q6:Q13"/>
    <mergeCell ref="R4:R5"/>
    <mergeCell ref="R6:R13"/>
    <mergeCell ref="S4:S5"/>
    <mergeCell ref="S6:S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附件2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秦时明月</cp:lastModifiedBy>
  <dcterms:created xsi:type="dcterms:W3CDTF">2023-05-05T08:28:00Z</dcterms:created>
  <dcterms:modified xsi:type="dcterms:W3CDTF">2023-05-12T01:28:12Z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E8F7D4B3CDAE4D8D9D87F7B65C33639F_11</vt:lpwstr>
  </property>
  <property fmtid="{D5CDD505-2E9C-101B-9397-08002B2CF9AE}" pid="3" name="KSOProductBuildVer">
    <vt:lpwstr>2052-11.1.0.14309</vt:lpwstr>
  </property>
</Properties>
</file>