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1"/>
  </bookViews>
  <sheets>
    <sheet name="附件1" sheetId="1" r:id="rId1"/>
    <sheet name="附件2"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<sst xmlns="http://schemas.openxmlformats.org/spreadsheetml/2006/main" count="59" uniqueCount="53">
  <si>
    <t>附件</t>
  </si>
  <si>
    <t>高台县2023年地膜科学使用回收试点及省级财政农业生态环境保护项目奖补资金发放明细表</t>
  </si>
  <si>
    <t xml:space="preserve">  时间： 2024年5月10日                                                                                                                           单位：吨、万元</t>
  </si>
  <si>
    <t>序号</t>
  </si>
  <si>
    <t>乡镇</t>
  </si>
  <si>
    <t>覆膜面积（万亩）</t>
  </si>
  <si>
    <t>折纯用膜量（吨）</t>
  </si>
  <si>
    <t>折纯回收量（85%）</t>
  </si>
  <si>
    <t>毛料回收量（吨）</t>
  </si>
  <si>
    <t>折杂比例（%）</t>
  </si>
  <si>
    <t>折杂回收量（吨）</t>
  </si>
  <si>
    <t>兑换比例15:1</t>
  </si>
  <si>
    <t>“以旧换新”地膜量（吨）</t>
  </si>
  <si>
    <t>包镇企业</t>
  </si>
  <si>
    <t>奖补企业</t>
  </si>
  <si>
    <t>地膜科学使用回收试点项目</t>
  </si>
  <si>
    <t>2023年省级财政农业生态环境保护项目（以奖代补）</t>
  </si>
  <si>
    <t>项目奖补金额合计</t>
  </si>
  <si>
    <t>备注</t>
  </si>
  <si>
    <t>酒泉新恒泰井盖制造有限责任公司</t>
  </si>
  <si>
    <t>甘肃泓森霖再生资源回收有限公司</t>
  </si>
  <si>
    <t>拉运环节奖补</t>
  </si>
  <si>
    <t>已拨付</t>
  </si>
  <si>
    <t>剩余拨付</t>
  </si>
  <si>
    <t>回收奖补</t>
  </si>
  <si>
    <t>新坝镇</t>
  </si>
  <si>
    <t>骆驼城镇</t>
  </si>
  <si>
    <t>南华镇</t>
  </si>
  <si>
    <t>巷道镇</t>
  </si>
  <si>
    <t>合黎镇</t>
  </si>
  <si>
    <t>宣化镇</t>
  </si>
  <si>
    <t>黑泉镇</t>
  </si>
  <si>
    <t>小计</t>
  </si>
  <si>
    <t>罗城镇</t>
  </si>
  <si>
    <t>合计</t>
  </si>
  <si>
    <t>备注：省级资金拉运补贴41.93元/吨；试点项目资金回收补贴60.38元/吨,合计102.31元/吨。</t>
  </si>
  <si>
    <t>附件2</t>
  </si>
  <si>
    <t>高台县2023年地膜科学使用回收试点“以奖促治”“以奖促推”奖补资金明细表</t>
  </si>
  <si>
    <t xml:space="preserve">  时间： 2024年5月10日                                                                                                                                                                              单位：亩、元</t>
  </si>
  <si>
    <t>废旧农膜回收“以奖促治”奖补资金（元）</t>
  </si>
  <si>
    <t>加厚高强度地膜“以奖促推”奖补资金</t>
  </si>
  <si>
    <t>奖补合计（元）</t>
  </si>
  <si>
    <t>推广面积（亩）</t>
  </si>
  <si>
    <t>标准（元/亩）</t>
  </si>
  <si>
    <t>补助金额（元）</t>
  </si>
  <si>
    <t>新坝镇农业农村综合服务中心</t>
  </si>
  <si>
    <t>骆驼城镇农业农村综合服务中心</t>
  </si>
  <si>
    <t>南华镇农业农村综合服务中心</t>
  </si>
  <si>
    <t>巷道镇农业农村综合服务中心</t>
  </si>
  <si>
    <t>合黎镇农业农村综合服务中心</t>
  </si>
  <si>
    <t>宣化镇农业农村综合服务中心</t>
  </si>
  <si>
    <t>黑泉镇农业农村综合服务中心</t>
  </si>
  <si>
    <t>罗城镇农业农村综合服务中心</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</si>
</sst>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_ "/>
    <numFmt numFmtId="178" formatCode="0.000_ "/>
    <numFmt numFmtId="179" formatCode="0.00_ "/>
    <numFmt numFmtId="180" formatCode="0.0000_ "/>
  </numFmts>
  <fonts count="32">
    <font>
      <sz val="11"/>
      <color theme="1"/>
      <name val="宋体"/>
      <charset val="134"/>
      <scheme val="minor"/>
    </font>
    <font>
      <sz val="12"/>
      <name val="宋体"/>
      <charset val="134"/>
    </font>
    <font>
      <sz val="12"/>
      <name val="黑体"/>
      <charset val="134"/>
    </font>
    <font>
      <sz val="18"/>
      <color rgb="FF000000"/>
      <name val="方正小标宋简体"/>
      <charset val="134"/>
    </font>
    <font>
      <sz val="12"/>
      <color rgb="FF000000"/>
      <name val="方正小标宋简体"/>
      <charset val="134"/>
    </font>
    <font>
      <sz val="12"/>
      <name val="仿宋_GB2312"/>
      <charset val="134"/>
    </font>
    <font>
      <sz val="12"/>
      <color theme="1"/>
      <name val="仿宋_GB2312"/>
      <charset val="134"/>
    </font>
    <font>
      <sz val="10"/>
      <name val="宋体"/>
      <charset val="134"/>
    </font>
    <font>
      <sz val="10"/>
      <color rgb="FF000000"/>
      <name val="宋体"/>
      <charset val="134"/>
    </font>
    <font>
      <sz val="11"/>
      <name val="仿宋_GB2312"/>
      <charset val="134"/>
    </font>
    <font>
      <sz val="11"/>
      <color theme="1"/>
      <name val="仿宋_GB2312"/>
      <charset val="134"/>
    </font>
    <font>
      <sz val="14"/>
      <color rgb="FF000000"/>
      <name val="方正小标宋简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diagonal/>
    </border>
    <border>
      <left style="medium">
        <color auto="1"/>
      </left>
      <right style="medium">
        <color auto="1"/>
      </right>
      <top/>
      <bottom/>
      <diagonal/>
    </border>
    <border>
      <left style="medium">
        <color auto="1"/>
      </left>
      <right style="thin">
        <color auto="1"/>
      </right>
      <top/>
      <bottom/>
      <diagonal/>
    </border>
    <border>
      <left style="thin">
        <color auto="1"/>
      </left>
      <right/>
      <top/>
      <bottom style="thin">
        <color auto="1"/>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29" applyNumberFormat="0" applyFill="0" applyAlignment="0" applyProtection="0">
      <alignment vertical="center"/>
    </xf>
    <xf numFmtId="0" fontId="19" fillId="0" borderId="29" applyNumberFormat="0" applyFill="0" applyAlignment="0" applyProtection="0">
      <alignment vertical="center"/>
    </xf>
    <xf numFmtId="0" fontId="20" fillId="0" borderId="30" applyNumberFormat="0" applyFill="0" applyAlignment="0" applyProtection="0">
      <alignment vertical="center"/>
    </xf>
    <xf numFmtId="0" fontId="20" fillId="0" borderId="0" applyNumberFormat="0" applyFill="0" applyBorder="0" applyAlignment="0" applyProtection="0">
      <alignment vertical="center"/>
    </xf>
    <xf numFmtId="0" fontId="21" fillId="3" borderId="31" applyNumberFormat="0" applyAlignment="0" applyProtection="0">
      <alignment vertical="center"/>
    </xf>
    <xf numFmtId="0" fontId="22" fillId="4" borderId="32" applyNumberFormat="0" applyAlignment="0" applyProtection="0">
      <alignment vertical="center"/>
    </xf>
    <xf numFmtId="0" fontId="23" fillId="4" borderId="31" applyNumberFormat="0" applyAlignment="0" applyProtection="0">
      <alignment vertical="center"/>
    </xf>
    <xf numFmtId="0" fontId="24" fillId="5" borderId="33" applyNumberFormat="0" applyAlignment="0" applyProtection="0">
      <alignment vertical="center"/>
    </xf>
    <xf numFmtId="0" fontId="25" fillId="0" borderId="34" applyNumberFormat="0" applyFill="0" applyAlignment="0" applyProtection="0">
      <alignment vertical="center"/>
    </xf>
    <xf numFmtId="0" fontId="26" fillId="0" borderId="35"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7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Alignment="1">
      <alignment vertical="center"/>
    </xf>
    <xf numFmtId="0" fontId="3"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vertical="center" wrapText="1"/>
    </xf>
    <xf numFmtId="176" fontId="5" fillId="0" borderId="2"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178" fontId="5" fillId="0" borderId="2"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8" fillId="0" borderId="0" xfId="0" applyFont="1" applyFill="1" applyAlignment="1">
      <alignment horizontal="left" vertical="center" wrapText="1"/>
    </xf>
    <xf numFmtId="0" fontId="7" fillId="0" borderId="0" xfId="0" applyFont="1" applyFill="1" applyAlignment="1">
      <alignment horizontal="center" vertical="center"/>
    </xf>
    <xf numFmtId="179" fontId="3" fillId="0" borderId="0" xfId="0" applyNumberFormat="1" applyFont="1" applyFill="1" applyBorder="1" applyAlignment="1">
      <alignment vertical="center" wrapText="1"/>
    </xf>
    <xf numFmtId="0" fontId="6" fillId="0" borderId="0" xfId="0" applyFont="1" applyFill="1" applyBorder="1" applyAlignment="1">
      <alignment horizontal="center" vertical="center" wrapText="1"/>
    </xf>
    <xf numFmtId="180" fontId="1" fillId="0" borderId="0" xfId="0" applyNumberFormat="1" applyFont="1" applyFill="1" applyBorder="1" applyAlignment="1">
      <alignment vertical="center"/>
    </xf>
    <xf numFmtId="179" fontId="5" fillId="0" borderId="0" xfId="0" applyNumberFormat="1" applyFont="1" applyFill="1" applyBorder="1" applyAlignment="1">
      <alignment horizontal="center" vertical="center" wrapText="1"/>
    </xf>
    <xf numFmtId="0" fontId="2" fillId="0" borderId="0" xfId="0" applyFont="1" applyFill="1" applyBorder="1" applyAlignment="1">
      <alignment horizontal="left" vertical="center"/>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Border="1" applyAlignment="1">
      <alignment horizontal="center" vertical="center" wrapText="1"/>
    </xf>
    <xf numFmtId="179" fontId="10" fillId="0" borderId="2" xfId="0" applyNumberFormat="1" applyFont="1" applyBorder="1" applyAlignment="1">
      <alignment horizontal="center" vertical="center" wrapText="1"/>
    </xf>
    <xf numFmtId="179" fontId="10" fillId="0" borderId="2" xfId="0" applyNumberFormat="1" applyFont="1" applyFill="1" applyBorder="1" applyAlignment="1">
      <alignment horizontal="center" vertical="center" wrapText="1"/>
    </xf>
    <xf numFmtId="179" fontId="9" fillId="0" borderId="2"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11" fillId="0" borderId="0" xfId="0" applyFont="1" applyFill="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2" xfId="0" applyFont="1" applyFill="1" applyBorder="1" applyAlignment="1">
      <alignment vertical="center" wrapText="1"/>
    </xf>
    <xf numFmtId="0" fontId="9" fillId="0" borderId="5" xfId="0" applyFont="1" applyFill="1" applyBorder="1" applyAlignment="1">
      <alignment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179" fontId="9" fillId="0" borderId="5" xfId="0" applyNumberFormat="1" applyFont="1" applyFill="1" applyBorder="1" applyAlignment="1">
      <alignment horizontal="center" vertical="center" wrapText="1"/>
    </xf>
    <xf numFmtId="179" fontId="9" fillId="0" borderId="10" xfId="0" applyNumberFormat="1" applyFont="1" applyFill="1" applyBorder="1" applyAlignment="1">
      <alignment horizontal="center" vertical="center" wrapText="1"/>
    </xf>
    <xf numFmtId="177" fontId="9" fillId="0" borderId="11" xfId="0" applyNumberFormat="1" applyFont="1" applyFill="1" applyBorder="1" applyAlignment="1">
      <alignment horizontal="center" vertical="center" wrapText="1"/>
    </xf>
    <xf numFmtId="179" fontId="9" fillId="0" borderId="12" xfId="0" applyNumberFormat="1" applyFont="1" applyFill="1" applyBorder="1" applyAlignment="1">
      <alignment horizontal="center" vertical="center" wrapText="1"/>
    </xf>
    <xf numFmtId="177" fontId="9" fillId="0" borderId="13" xfId="0" applyNumberFormat="1" applyFont="1" applyFill="1" applyBorder="1" applyAlignment="1">
      <alignment horizontal="center" vertical="center" wrapText="1"/>
    </xf>
    <xf numFmtId="177" fontId="9" fillId="0" borderId="14" xfId="0" applyNumberFormat="1" applyFont="1" applyFill="1" applyBorder="1" applyAlignment="1">
      <alignment horizontal="center" vertical="center" wrapText="1"/>
    </xf>
    <xf numFmtId="177" fontId="9" fillId="0" borderId="4" xfId="0" applyNumberFormat="1" applyFont="1" applyFill="1" applyBorder="1" applyAlignment="1">
      <alignment horizontal="center" vertical="center" wrapText="1"/>
    </xf>
    <xf numFmtId="179" fontId="9" fillId="0" borderId="15" xfId="0" applyNumberFormat="1" applyFont="1" applyFill="1" applyBorder="1" applyAlignment="1">
      <alignment horizontal="center" vertical="center" wrapText="1"/>
    </xf>
    <xf numFmtId="177" fontId="9" fillId="0" borderId="16" xfId="0" applyNumberFormat="1" applyFont="1" applyFill="1" applyBorder="1" applyAlignment="1">
      <alignment horizontal="center" vertical="center" wrapText="1"/>
    </xf>
    <xf numFmtId="177" fontId="9" fillId="0" borderId="17" xfId="0" applyNumberFormat="1" applyFont="1" applyFill="1" applyBorder="1" applyAlignment="1">
      <alignment horizontal="center" vertical="center" wrapText="1"/>
    </xf>
    <xf numFmtId="177" fontId="9" fillId="0" borderId="18" xfId="0" applyNumberFormat="1" applyFont="1" applyFill="1" applyBorder="1" applyAlignment="1">
      <alignment horizontal="center" vertical="center" wrapText="1"/>
    </xf>
    <xf numFmtId="179" fontId="12" fillId="0" borderId="2" xfId="0" applyNumberFormat="1" applyFont="1" applyFill="1" applyBorder="1" applyAlignment="1">
      <alignment horizontal="center" vertical="center"/>
    </xf>
    <xf numFmtId="179" fontId="9" fillId="0" borderId="19" xfId="0" applyNumberFormat="1"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2" xfId="0" applyFont="1" applyFill="1" applyBorder="1" applyAlignment="1">
      <alignment horizontal="center" vertical="center" wrapText="1"/>
    </xf>
    <xf numFmtId="177" fontId="9" fillId="0" borderId="22" xfId="0" applyNumberFormat="1" applyFont="1" applyFill="1" applyBorder="1" applyAlignment="1">
      <alignment horizontal="center" vertical="center" wrapText="1"/>
    </xf>
    <xf numFmtId="179" fontId="9" fillId="0" borderId="23"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179" fontId="9" fillId="0" borderId="24" xfId="0" applyNumberFormat="1" applyFont="1" applyFill="1" applyBorder="1" applyAlignment="1">
      <alignment horizontal="center" vertical="center" wrapText="1"/>
    </xf>
    <xf numFmtId="177" fontId="9" fillId="0" borderId="25" xfId="0" applyNumberFormat="1" applyFont="1" applyFill="1" applyBorder="1" applyAlignment="1">
      <alignment horizontal="center" vertical="center" wrapText="1"/>
    </xf>
    <xf numFmtId="177" fontId="9" fillId="0" borderId="26" xfId="0" applyNumberFormat="1" applyFont="1" applyFill="1" applyBorder="1" applyAlignment="1">
      <alignment horizontal="center" vertical="center" wrapText="1"/>
    </xf>
    <xf numFmtId="179" fontId="9" fillId="0" borderId="27" xfId="0" applyNumberFormat="1" applyFont="1" applyFill="1" applyBorder="1" applyAlignment="1">
      <alignment horizontal="center" vertical="center" wrapText="1"/>
    </xf>
    <xf numFmtId="179" fontId="9" fillId="0" borderId="2" xfId="0" applyNumberFormat="1"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4"/>
  <sheetViews>
    <sheetView topLeftCell="A4" workbookViewId="0">
      <selection activeCell="J18" sqref="J18"/>
    </sheetView>
  </sheetViews>
  <sheetFormatPr defaultColWidth="9" defaultRowHeight="14.25"/>
  <cols>
    <col min="1" max="1" width="4" style="1" customWidth="1"/>
    <col min="2" max="2" width="8.75" style="1" customWidth="1"/>
    <col min="3" max="3" width="7.75" style="1" customWidth="1"/>
    <col min="4" max="4" width="5.375" style="1" customWidth="1"/>
    <col min="5" max="5" width="5.5" style="1" customWidth="1"/>
    <col min="6" max="6" width="8.875" style="1" customWidth="1"/>
    <col min="7" max="7" width="5.625" style="1" customWidth="1"/>
    <col min="8" max="8" width="8.625" style="1" customWidth="1"/>
    <col min="9" max="9" width="5.375" style="1" customWidth="1"/>
    <col min="10" max="10" width="7.75" style="1" customWidth="1"/>
    <col min="11" max="11" width="11.375" style="1" customWidth="1"/>
    <col min="12" max="12" width="11" style="1" customWidth="1"/>
    <col min="13" max="13" width="7" style="1" customWidth="1"/>
    <col min="14" max="14" width="8.75" style="1" customWidth="1"/>
    <col min="15" max="15" width="6.25" style="1" customWidth="1"/>
    <col min="16" max="16" width="7.375" style="1" customWidth="1"/>
    <col min="17" max="17" width="6.375" style="1" customWidth="1"/>
    <col min="18" max="18" width="7.25" style="1" customWidth="1"/>
    <col min="19" max="19" width="4" style="1" customWidth="1"/>
    <col min="20" max="20" width="10.625" style="1" customWidth="1"/>
    <col min="21" max="22" width="9" style="1"/>
    <col min="23" max="23" width="12.625" style="1"/>
    <col min="24" max="16384" width="9" style="1"/>
  </cols>
  <sheetData>
    <row r="1" s="1" customFormat="1" ht="19" customHeight="1" spans="1:13">
      <c r="A1" s="2" t="s">
        <v>0</v>
      </c>
      <c r="B1" s="26"/>
      <c r="G1" s="4"/>
      <c r="H1" s="4"/>
      <c r="I1" s="4"/>
      <c r="J1" s="4"/>
      <c r="K1" s="4"/>
      <c r="L1" s="4"/>
      <c r="M1" s="4"/>
    </row>
    <row r="2" s="1" customFormat="1" ht="39" customHeight="1" spans="1:19">
      <c r="A2" s="5" t="s">
        <v>1</v>
      </c>
      <c r="B2" s="5"/>
      <c r="C2" s="5"/>
      <c r="D2" s="5"/>
      <c r="E2" s="5"/>
      <c r="F2" s="5"/>
      <c r="G2" s="5"/>
      <c r="H2" s="5"/>
      <c r="I2" s="5"/>
      <c r="J2" s="5"/>
      <c r="K2" s="5"/>
      <c r="L2" s="5"/>
      <c r="M2" s="5"/>
      <c r="N2" s="37"/>
      <c r="O2" s="37"/>
      <c r="P2" s="37"/>
      <c r="Q2" s="37"/>
      <c r="R2" s="5"/>
      <c r="S2" s="5"/>
    </row>
    <row r="3" s="1" customFormat="1" ht="27" customHeight="1" spans="1:19">
      <c r="A3" s="6" t="s">
        <v>2</v>
      </c>
      <c r="B3" s="6"/>
      <c r="C3" s="6"/>
      <c r="D3" s="6"/>
      <c r="E3" s="6"/>
      <c r="F3" s="6"/>
      <c r="G3" s="6"/>
      <c r="H3" s="6"/>
      <c r="I3" s="6"/>
      <c r="J3" s="6"/>
      <c r="K3" s="6"/>
      <c r="L3" s="6"/>
      <c r="M3" s="6"/>
      <c r="N3" s="6"/>
      <c r="O3" s="6"/>
      <c r="P3" s="6"/>
      <c r="Q3" s="6"/>
      <c r="R3" s="6"/>
      <c r="S3" s="6"/>
    </row>
    <row r="4" s="1" customFormat="1" ht="59" customHeight="1" spans="1:19">
      <c r="A4" s="27" t="s">
        <v>3</v>
      </c>
      <c r="B4" s="27" t="s">
        <v>4</v>
      </c>
      <c r="C4" s="27" t="s">
        <v>5</v>
      </c>
      <c r="D4" s="27" t="s">
        <v>6</v>
      </c>
      <c r="E4" s="27" t="s">
        <v>7</v>
      </c>
      <c r="F4" s="27" t="s">
        <v>8</v>
      </c>
      <c r="G4" s="28" t="s">
        <v>9</v>
      </c>
      <c r="H4" s="28" t="s">
        <v>10</v>
      </c>
      <c r="I4" s="28" t="s">
        <v>11</v>
      </c>
      <c r="J4" s="28" t="s">
        <v>12</v>
      </c>
      <c r="K4" s="38" t="s">
        <v>13</v>
      </c>
      <c r="L4" s="39"/>
      <c r="M4" s="38" t="s">
        <v>14</v>
      </c>
      <c r="N4" s="40" t="s">
        <v>15</v>
      </c>
      <c r="O4" s="41" t="s">
        <v>16</v>
      </c>
      <c r="P4" s="42"/>
      <c r="Q4" s="60"/>
      <c r="R4" s="40" t="s">
        <v>17</v>
      </c>
      <c r="S4" s="61" t="s">
        <v>18</v>
      </c>
    </row>
    <row r="5" s="1" customFormat="1" ht="50" customHeight="1" spans="1:19">
      <c r="A5" s="27"/>
      <c r="B5" s="27"/>
      <c r="C5" s="27"/>
      <c r="D5" s="27"/>
      <c r="E5" s="27"/>
      <c r="F5" s="27"/>
      <c r="G5" s="29"/>
      <c r="H5" s="29"/>
      <c r="I5" s="29"/>
      <c r="J5" s="29"/>
      <c r="K5" s="43" t="s">
        <v>19</v>
      </c>
      <c r="L5" s="44" t="s">
        <v>20</v>
      </c>
      <c r="M5" s="38"/>
      <c r="N5" s="45" t="s">
        <v>21</v>
      </c>
      <c r="O5" s="46" t="s">
        <v>22</v>
      </c>
      <c r="P5" s="27" t="s">
        <v>23</v>
      </c>
      <c r="Q5" s="62" t="s">
        <v>24</v>
      </c>
      <c r="R5" s="45"/>
      <c r="S5" s="61"/>
    </row>
    <row r="6" s="1" customFormat="1" ht="33" customHeight="1" spans="1:23">
      <c r="A6" s="30">
        <v>1</v>
      </c>
      <c r="B6" s="31" t="s">
        <v>25</v>
      </c>
      <c r="C6" s="32">
        <v>77110</v>
      </c>
      <c r="D6" s="32">
        <v>495</v>
      </c>
      <c r="E6" s="32">
        <v>421</v>
      </c>
      <c r="F6" s="33">
        <v>3202.68</v>
      </c>
      <c r="G6" s="31">
        <v>49.4</v>
      </c>
      <c r="H6" s="34">
        <v>1621.79</v>
      </c>
      <c r="I6" s="31">
        <v>15</v>
      </c>
      <c r="J6" s="34">
        <f>H6/I6</f>
        <v>108.119333333333</v>
      </c>
      <c r="K6" s="35">
        <v>3134.52</v>
      </c>
      <c r="L6" s="35">
        <v>68.16</v>
      </c>
      <c r="M6" s="47" t="s">
        <v>19</v>
      </c>
      <c r="N6" s="48">
        <v>23.75</v>
      </c>
      <c r="O6" s="49">
        <v>25</v>
      </c>
      <c r="P6" s="30"/>
      <c r="Q6" s="63">
        <v>25</v>
      </c>
      <c r="R6" s="48">
        <v>48.75</v>
      </c>
      <c r="S6" s="64"/>
      <c r="T6" s="24"/>
      <c r="V6" s="65"/>
      <c r="W6" s="65"/>
    </row>
    <row r="7" s="1" customFormat="1" ht="33" customHeight="1" spans="1:23">
      <c r="A7" s="30">
        <v>2</v>
      </c>
      <c r="B7" s="31" t="s">
        <v>26</v>
      </c>
      <c r="C7" s="32">
        <v>67241</v>
      </c>
      <c r="D7" s="32">
        <v>431</v>
      </c>
      <c r="E7" s="32">
        <v>366</v>
      </c>
      <c r="F7" s="33">
        <v>1128.78</v>
      </c>
      <c r="G7" s="31">
        <v>44.4</v>
      </c>
      <c r="H7" s="34">
        <v>627.88</v>
      </c>
      <c r="I7" s="31">
        <v>15</v>
      </c>
      <c r="J7" s="34">
        <f t="shared" ref="J7:J14" si="0">H7/I7</f>
        <v>41.8586666666667</v>
      </c>
      <c r="K7" s="35">
        <v>1128.78</v>
      </c>
      <c r="L7" s="35"/>
      <c r="M7" s="47"/>
      <c r="N7" s="48"/>
      <c r="O7" s="49"/>
      <c r="P7" s="30"/>
      <c r="Q7" s="63"/>
      <c r="R7" s="48"/>
      <c r="S7" s="66"/>
      <c r="T7" s="24"/>
      <c r="V7" s="65"/>
      <c r="W7" s="65"/>
    </row>
    <row r="8" s="1" customFormat="1" ht="33" customHeight="1" spans="1:23">
      <c r="A8" s="30">
        <v>3</v>
      </c>
      <c r="B8" s="31" t="s">
        <v>27</v>
      </c>
      <c r="C8" s="32">
        <v>19300</v>
      </c>
      <c r="D8" s="32">
        <v>124</v>
      </c>
      <c r="E8" s="32">
        <v>105</v>
      </c>
      <c r="F8" s="33">
        <v>228.11</v>
      </c>
      <c r="G8" s="31">
        <v>40</v>
      </c>
      <c r="H8" s="34">
        <f t="shared" ref="H8:H13" si="1">F8*0.6</f>
        <v>136.866</v>
      </c>
      <c r="I8" s="31">
        <v>15</v>
      </c>
      <c r="J8" s="34">
        <f t="shared" si="0"/>
        <v>9.1244</v>
      </c>
      <c r="K8" s="35"/>
      <c r="L8" s="35">
        <v>228.11</v>
      </c>
      <c r="M8" s="47"/>
      <c r="N8" s="48"/>
      <c r="O8" s="49"/>
      <c r="P8" s="30"/>
      <c r="Q8" s="63"/>
      <c r="R8" s="48"/>
      <c r="S8" s="66"/>
      <c r="T8" s="24"/>
      <c r="V8" s="65"/>
      <c r="W8" s="65"/>
    </row>
    <row r="9" s="1" customFormat="1" ht="33" customHeight="1" spans="1:23">
      <c r="A9" s="30">
        <v>4</v>
      </c>
      <c r="B9" s="31" t="s">
        <v>28</v>
      </c>
      <c r="C9" s="32">
        <v>31924</v>
      </c>
      <c r="D9" s="32">
        <v>205</v>
      </c>
      <c r="E9" s="32">
        <v>174</v>
      </c>
      <c r="F9" s="33">
        <v>351.16</v>
      </c>
      <c r="G9" s="31">
        <v>39.1</v>
      </c>
      <c r="H9" s="34">
        <v>214.257</v>
      </c>
      <c r="I9" s="31">
        <v>15</v>
      </c>
      <c r="J9" s="34">
        <f t="shared" si="0"/>
        <v>14.2838</v>
      </c>
      <c r="K9" s="35">
        <v>48.63</v>
      </c>
      <c r="L9" s="47">
        <v>302.53</v>
      </c>
      <c r="M9" s="47" t="s">
        <v>20</v>
      </c>
      <c r="N9" s="48">
        <v>12.25</v>
      </c>
      <c r="O9" s="49"/>
      <c r="P9" s="30"/>
      <c r="Q9" s="63"/>
      <c r="R9" s="48">
        <v>12.25</v>
      </c>
      <c r="S9" s="66"/>
      <c r="T9" s="24"/>
      <c r="V9" s="65"/>
      <c r="W9" s="65"/>
    </row>
    <row r="10" s="1" customFormat="1" ht="33" customHeight="1" spans="1:23">
      <c r="A10" s="30">
        <v>5</v>
      </c>
      <c r="B10" s="31" t="s">
        <v>29</v>
      </c>
      <c r="C10" s="32">
        <v>15646</v>
      </c>
      <c r="D10" s="32">
        <v>100</v>
      </c>
      <c r="E10" s="32">
        <v>85</v>
      </c>
      <c r="F10" s="33">
        <v>201.19</v>
      </c>
      <c r="G10" s="31">
        <v>40</v>
      </c>
      <c r="H10" s="34">
        <f t="shared" si="1"/>
        <v>120.714</v>
      </c>
      <c r="I10" s="31">
        <v>15</v>
      </c>
      <c r="J10" s="34">
        <f t="shared" si="0"/>
        <v>8.0476</v>
      </c>
      <c r="K10" s="35"/>
      <c r="L10" s="47">
        <v>201.19</v>
      </c>
      <c r="M10" s="47"/>
      <c r="N10" s="48"/>
      <c r="O10" s="49"/>
      <c r="P10" s="30"/>
      <c r="Q10" s="63"/>
      <c r="R10" s="48"/>
      <c r="S10" s="66"/>
      <c r="T10" s="24"/>
      <c r="U10" s="1"/>
      <c r="V10" s="65"/>
      <c r="W10" s="65"/>
    </row>
    <row r="11" s="1" customFormat="1" ht="33" customHeight="1" spans="1:23">
      <c r="A11" s="30">
        <v>6</v>
      </c>
      <c r="B11" s="31" t="s">
        <v>30</v>
      </c>
      <c r="C11" s="32">
        <v>21928</v>
      </c>
      <c r="D11" s="32">
        <v>141</v>
      </c>
      <c r="E11" s="32">
        <v>120</v>
      </c>
      <c r="F11" s="33">
        <v>396.599</v>
      </c>
      <c r="G11" s="31">
        <v>40</v>
      </c>
      <c r="H11" s="34">
        <f t="shared" si="1"/>
        <v>237.9594</v>
      </c>
      <c r="I11" s="31">
        <v>15</v>
      </c>
      <c r="J11" s="34">
        <f t="shared" si="0"/>
        <v>15.86396</v>
      </c>
      <c r="K11" s="35"/>
      <c r="L11" s="47">
        <v>396.599</v>
      </c>
      <c r="M11" s="47"/>
      <c r="N11" s="48"/>
      <c r="O11" s="49"/>
      <c r="P11" s="30"/>
      <c r="Q11" s="63"/>
      <c r="R11" s="48"/>
      <c r="S11" s="66"/>
      <c r="T11" s="24"/>
      <c r="U11" s="1"/>
      <c r="V11" s="65"/>
      <c r="W11" s="65"/>
    </row>
    <row r="12" s="1" customFormat="1" ht="33" customHeight="1" spans="1:23">
      <c r="A12" s="30">
        <v>7</v>
      </c>
      <c r="B12" s="31" t="s">
        <v>31</v>
      </c>
      <c r="C12" s="32">
        <v>36489</v>
      </c>
      <c r="D12" s="32">
        <v>234</v>
      </c>
      <c r="E12" s="32">
        <v>199</v>
      </c>
      <c r="F12" s="33">
        <v>127.97</v>
      </c>
      <c r="G12" s="31">
        <v>40</v>
      </c>
      <c r="H12" s="34">
        <f t="shared" si="1"/>
        <v>76.782</v>
      </c>
      <c r="I12" s="31">
        <v>15</v>
      </c>
      <c r="J12" s="34">
        <f t="shared" si="0"/>
        <v>5.1188</v>
      </c>
      <c r="K12" s="35">
        <v>127.97</v>
      </c>
      <c r="L12" s="35"/>
      <c r="M12" s="50" t="s">
        <v>32</v>
      </c>
      <c r="N12" s="51">
        <v>36</v>
      </c>
      <c r="O12" s="52"/>
      <c r="P12" s="53"/>
      <c r="Q12" s="67">
        <v>25</v>
      </c>
      <c r="R12" s="51">
        <v>61</v>
      </c>
      <c r="S12" s="66"/>
      <c r="T12" s="24"/>
      <c r="V12" s="65"/>
      <c r="W12" s="65"/>
    </row>
    <row r="13" s="1" customFormat="1" ht="33" customHeight="1" spans="1:23">
      <c r="A13" s="30">
        <v>8</v>
      </c>
      <c r="B13" s="31" t="s">
        <v>33</v>
      </c>
      <c r="C13" s="32">
        <v>12309</v>
      </c>
      <c r="D13" s="32">
        <v>79</v>
      </c>
      <c r="E13" s="32">
        <v>67</v>
      </c>
      <c r="F13" s="33">
        <v>325.44</v>
      </c>
      <c r="G13" s="31">
        <v>40</v>
      </c>
      <c r="H13" s="34">
        <f t="shared" si="1"/>
        <v>195.264</v>
      </c>
      <c r="I13" s="31">
        <v>15</v>
      </c>
      <c r="J13" s="34">
        <f t="shared" si="0"/>
        <v>13.0176</v>
      </c>
      <c r="K13" s="35">
        <v>325.44</v>
      </c>
      <c r="L13" s="35"/>
      <c r="M13" s="54"/>
      <c r="N13" s="55"/>
      <c r="O13" s="56"/>
      <c r="P13" s="57"/>
      <c r="Q13" s="68"/>
      <c r="R13" s="55"/>
      <c r="S13" s="69"/>
      <c r="T13" s="24"/>
      <c r="V13" s="65"/>
      <c r="W13" s="65"/>
    </row>
    <row r="14" s="1" customFormat="1" ht="48" customHeight="1" spans="1:23">
      <c r="A14" s="27">
        <v>9</v>
      </c>
      <c r="B14" s="30" t="s">
        <v>34</v>
      </c>
      <c r="C14" s="30">
        <f>SUM(C6:C13)</f>
        <v>281947</v>
      </c>
      <c r="D14" s="30">
        <v>1809</v>
      </c>
      <c r="E14" s="30">
        <v>1537</v>
      </c>
      <c r="F14" s="35">
        <f>SUM(F6:F13)</f>
        <v>5961.929</v>
      </c>
      <c r="G14" s="36">
        <v>45.8</v>
      </c>
      <c r="H14" s="35">
        <f>SUM(H6:H13)</f>
        <v>3231.5124</v>
      </c>
      <c r="I14" s="30">
        <v>15</v>
      </c>
      <c r="J14" s="34">
        <f>SUM(J6:J13)</f>
        <v>215.43416</v>
      </c>
      <c r="K14" s="58">
        <f>SUM(K6:K13)</f>
        <v>4765.34</v>
      </c>
      <c r="L14" s="35">
        <f>SUM(L6:L13)</f>
        <v>1196.589</v>
      </c>
      <c r="M14" s="47" t="s">
        <v>35</v>
      </c>
      <c r="N14" s="59"/>
      <c r="O14" s="59"/>
      <c r="P14" s="59"/>
      <c r="Q14" s="59"/>
      <c r="R14" s="69"/>
      <c r="S14" s="70"/>
      <c r="T14" s="24"/>
      <c r="V14" s="65"/>
      <c r="W14" s="65"/>
    </row>
  </sheetData>
  <mergeCells count="38">
    <mergeCell ref="A2:S2"/>
    <mergeCell ref="A3:S3"/>
    <mergeCell ref="K4:L4"/>
    <mergeCell ref="O4:Q4"/>
    <mergeCell ref="M14:R14"/>
    <mergeCell ref="A4:A5"/>
    <mergeCell ref="B4:B5"/>
    <mergeCell ref="C4:C5"/>
    <mergeCell ref="D4:D5"/>
    <mergeCell ref="E4:E5"/>
    <mergeCell ref="F4:F5"/>
    <mergeCell ref="G4:G5"/>
    <mergeCell ref="H4:H5"/>
    <mergeCell ref="I4:I5"/>
    <mergeCell ref="J4:J5"/>
    <mergeCell ref="M4:M5"/>
    <mergeCell ref="M6:M8"/>
    <mergeCell ref="M9:M11"/>
    <mergeCell ref="M12:M13"/>
    <mergeCell ref="N6:N8"/>
    <mergeCell ref="N9:N11"/>
    <mergeCell ref="N12:N13"/>
    <mergeCell ref="O6:O8"/>
    <mergeCell ref="O9:O11"/>
    <mergeCell ref="O12:O13"/>
    <mergeCell ref="P6:P8"/>
    <mergeCell ref="P9:P11"/>
    <mergeCell ref="P12:P13"/>
    <mergeCell ref="Q6:Q8"/>
    <mergeCell ref="Q9:Q11"/>
    <mergeCell ref="Q12:Q13"/>
    <mergeCell ref="R4:R5"/>
    <mergeCell ref="R6:R8"/>
    <mergeCell ref="R9:R11"/>
    <mergeCell ref="R12:R13"/>
    <mergeCell ref="S4:S5"/>
    <mergeCell ref="S6:S9"/>
    <mergeCell ref="S10:S13"/>
  </mergeCells>
  <printOptions horizontalCentered="1" verticalCentered="1"/>
  <pageMargins left="0.357638888888889" right="0.357638888888889" top="0.60625" bottom="0.409027777777778"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tabSelected="1" workbookViewId="0">
      <selection activeCell="L6" sqref="L6"/>
    </sheetView>
  </sheetViews>
  <sheetFormatPr defaultColWidth="9" defaultRowHeight="14.25"/>
  <cols>
    <col min="1" max="1" width="8.625" style="1" customWidth="1"/>
    <col min="2" max="2" width="31.25" style="1" customWidth="1"/>
    <col min="3" max="3" width="14" style="1" customWidth="1"/>
    <col min="4" max="4" width="15.125" style="1" customWidth="1"/>
    <col min="5" max="5" width="15.875" style="1" customWidth="1"/>
    <col min="6" max="6" width="15.625" style="1" customWidth="1"/>
    <col min="7" max="7" width="21" style="1" customWidth="1"/>
    <col min="8" max="8" width="9.5" style="1" customWidth="1"/>
    <col min="9" max="9" width="9" style="1"/>
    <col min="10" max="10" width="15.75" style="1" customWidth="1"/>
    <col min="11" max="13" width="9" style="1"/>
    <col min="14" max="14" width="12.625" style="1"/>
    <col min="15" max="16384" width="9" style="1"/>
  </cols>
  <sheetData>
    <row r="1" s="1" customFormat="1" ht="19" customHeight="1" spans="1:8">
      <c r="A1" s="2" t="s">
        <v>36</v>
      </c>
      <c r="B1" s="3"/>
      <c r="H1" s="4"/>
    </row>
    <row r="2" s="1" customFormat="1" ht="39" customHeight="1" spans="1:10">
      <c r="A2" s="5" t="s">
        <v>37</v>
      </c>
      <c r="B2" s="5"/>
      <c r="C2" s="5"/>
      <c r="D2" s="5"/>
      <c r="E2" s="5"/>
      <c r="F2" s="5"/>
      <c r="G2" s="5"/>
      <c r="H2" s="5"/>
      <c r="I2" s="22"/>
      <c r="J2" s="22"/>
    </row>
    <row r="3" s="1" customFormat="1" ht="27" customHeight="1" spans="1:10">
      <c r="A3" s="6" t="s">
        <v>38</v>
      </c>
      <c r="B3" s="6"/>
      <c r="C3" s="6"/>
      <c r="D3" s="6"/>
      <c r="E3" s="6"/>
      <c r="F3" s="6"/>
      <c r="G3" s="6"/>
      <c r="H3" s="6"/>
      <c r="I3" s="22"/>
      <c r="J3" s="22"/>
    </row>
    <row r="4" s="1" customFormat="1" ht="38" customHeight="1" spans="1:8">
      <c r="A4" s="7" t="s">
        <v>3</v>
      </c>
      <c r="B4" s="7" t="s">
        <v>4</v>
      </c>
      <c r="C4" s="7" t="s">
        <v>39</v>
      </c>
      <c r="D4" s="8" t="s">
        <v>40</v>
      </c>
      <c r="E4" s="8"/>
      <c r="F4" s="8"/>
      <c r="G4" s="7" t="s">
        <v>41</v>
      </c>
      <c r="H4" s="7" t="s">
        <v>18</v>
      </c>
    </row>
    <row r="5" s="1" customFormat="1" ht="27" customHeight="1" spans="1:14">
      <c r="A5" s="9"/>
      <c r="B5" s="9"/>
      <c r="C5" s="9"/>
      <c r="D5" s="10" t="s">
        <v>42</v>
      </c>
      <c r="E5" s="11" t="s">
        <v>43</v>
      </c>
      <c r="F5" s="11" t="s">
        <v>44</v>
      </c>
      <c r="G5" s="9"/>
      <c r="H5" s="12"/>
      <c r="J5" s="23"/>
      <c r="K5" s="23"/>
      <c r="L5" s="23"/>
      <c r="M5" s="23"/>
      <c r="N5" s="24"/>
    </row>
    <row r="6" s="1" customFormat="1" ht="31" customHeight="1" spans="1:14">
      <c r="A6" s="13">
        <v>1</v>
      </c>
      <c r="B6" s="14" t="s">
        <v>45</v>
      </c>
      <c r="C6" s="13">
        <v>5000</v>
      </c>
      <c r="D6" s="15">
        <v>44000</v>
      </c>
      <c r="E6" s="16">
        <v>0.285</v>
      </c>
      <c r="F6" s="13">
        <v>12600</v>
      </c>
      <c r="G6" s="13">
        <f>C6+F6</f>
        <v>17600</v>
      </c>
      <c r="H6" s="17"/>
      <c r="J6" s="23"/>
      <c r="K6" s="23"/>
      <c r="L6" s="23"/>
      <c r="M6" s="23"/>
      <c r="N6" s="24"/>
    </row>
    <row r="7" s="1" customFormat="1" ht="31" customHeight="1" spans="1:14">
      <c r="A7" s="13">
        <v>2</v>
      </c>
      <c r="B7" s="14" t="s">
        <v>46</v>
      </c>
      <c r="C7" s="13">
        <v>5000</v>
      </c>
      <c r="D7" s="15">
        <v>18000</v>
      </c>
      <c r="E7" s="16">
        <v>0.285</v>
      </c>
      <c r="F7" s="13">
        <v>5100</v>
      </c>
      <c r="G7" s="13">
        <f t="shared" ref="G7:G14" si="0">C7+F7</f>
        <v>10100</v>
      </c>
      <c r="H7" s="17"/>
      <c r="J7" s="23"/>
      <c r="K7" s="23"/>
      <c r="L7" s="23"/>
      <c r="M7" s="23"/>
      <c r="N7" s="24"/>
    </row>
    <row r="8" s="1" customFormat="1" ht="31" customHeight="1" spans="1:14">
      <c r="A8" s="13">
        <v>3</v>
      </c>
      <c r="B8" s="14" t="s">
        <v>47</v>
      </c>
      <c r="C8" s="13">
        <v>5000</v>
      </c>
      <c r="D8" s="15">
        <v>9500</v>
      </c>
      <c r="E8" s="16">
        <v>0.285</v>
      </c>
      <c r="F8" s="13">
        <v>2700</v>
      </c>
      <c r="G8" s="13">
        <f t="shared" si="0"/>
        <v>7700</v>
      </c>
      <c r="H8" s="17"/>
      <c r="J8" s="23"/>
      <c r="K8" s="23"/>
      <c r="L8" s="23"/>
      <c r="M8" s="23"/>
      <c r="N8" s="24"/>
    </row>
    <row r="9" s="1" customFormat="1" ht="31" customHeight="1" spans="1:14">
      <c r="A9" s="13">
        <v>4</v>
      </c>
      <c r="B9" s="14" t="s">
        <v>48</v>
      </c>
      <c r="C9" s="13">
        <v>5000</v>
      </c>
      <c r="D9" s="15">
        <v>13000</v>
      </c>
      <c r="E9" s="16">
        <v>0.285</v>
      </c>
      <c r="F9" s="13">
        <v>3700</v>
      </c>
      <c r="G9" s="13">
        <f t="shared" si="0"/>
        <v>8700</v>
      </c>
      <c r="H9" s="17"/>
      <c r="J9" s="23"/>
      <c r="K9" s="23"/>
      <c r="L9" s="23"/>
      <c r="M9" s="23"/>
      <c r="N9" s="24"/>
    </row>
    <row r="10" s="1" customFormat="1" ht="31" customHeight="1" spans="1:14">
      <c r="A10" s="13">
        <v>5</v>
      </c>
      <c r="B10" s="14" t="s">
        <v>49</v>
      </c>
      <c r="C10" s="13">
        <v>5000</v>
      </c>
      <c r="D10" s="15">
        <v>7500</v>
      </c>
      <c r="E10" s="16">
        <v>0.285</v>
      </c>
      <c r="F10" s="13">
        <v>2100</v>
      </c>
      <c r="G10" s="13">
        <f t="shared" si="0"/>
        <v>7100</v>
      </c>
      <c r="H10" s="17"/>
      <c r="J10" s="23"/>
      <c r="K10" s="23"/>
      <c r="L10" s="23"/>
      <c r="M10" s="23"/>
      <c r="N10" s="24"/>
    </row>
    <row r="11" s="1" customFormat="1" ht="31" customHeight="1" spans="1:14">
      <c r="A11" s="13">
        <v>6</v>
      </c>
      <c r="B11" s="14" t="s">
        <v>50</v>
      </c>
      <c r="C11" s="13">
        <v>5000</v>
      </c>
      <c r="D11" s="15">
        <v>13000</v>
      </c>
      <c r="E11" s="16">
        <v>0.285</v>
      </c>
      <c r="F11" s="13">
        <v>3700</v>
      </c>
      <c r="G11" s="13">
        <f t="shared" si="0"/>
        <v>8700</v>
      </c>
      <c r="H11" s="17"/>
      <c r="J11" s="23"/>
      <c r="K11" s="23"/>
      <c r="L11" s="23"/>
      <c r="M11" s="23"/>
      <c r="N11" s="24"/>
    </row>
    <row r="12" s="1" customFormat="1" ht="31" customHeight="1" spans="1:14">
      <c r="A12" s="13">
        <v>7</v>
      </c>
      <c r="B12" s="14" t="s">
        <v>51</v>
      </c>
      <c r="C12" s="13">
        <v>5000</v>
      </c>
      <c r="D12" s="15">
        <v>17000</v>
      </c>
      <c r="E12" s="16">
        <v>0.285</v>
      </c>
      <c r="F12" s="13">
        <v>4900</v>
      </c>
      <c r="G12" s="13">
        <f t="shared" si="0"/>
        <v>9900</v>
      </c>
      <c r="H12" s="17"/>
      <c r="J12" s="23"/>
      <c r="K12" s="23"/>
      <c r="L12" s="23"/>
      <c r="M12" s="23"/>
      <c r="N12" s="24"/>
    </row>
    <row r="13" s="1" customFormat="1" ht="31" customHeight="1" spans="1:14">
      <c r="A13" s="13">
        <v>8</v>
      </c>
      <c r="B13" s="14" t="s">
        <v>52</v>
      </c>
      <c r="C13" s="13">
        <v>5000</v>
      </c>
      <c r="D13" s="15">
        <v>18000</v>
      </c>
      <c r="E13" s="16">
        <v>0.285</v>
      </c>
      <c r="F13" s="13">
        <v>5200</v>
      </c>
      <c r="G13" s="13">
        <f t="shared" si="0"/>
        <v>10200</v>
      </c>
      <c r="H13" s="17"/>
      <c r="J13" s="23"/>
      <c r="K13" s="23"/>
      <c r="L13" s="23"/>
      <c r="M13" s="23"/>
      <c r="N13" s="24"/>
    </row>
    <row r="14" s="1" customFormat="1" ht="31" customHeight="1" spans="1:14">
      <c r="A14" s="8">
        <v>9</v>
      </c>
      <c r="B14" s="13" t="s">
        <v>34</v>
      </c>
      <c r="C14" s="13">
        <v>40000</v>
      </c>
      <c r="D14" s="13">
        <f>SUM(D6:D13)</f>
        <v>140000</v>
      </c>
      <c r="E14" s="13"/>
      <c r="F14" s="13">
        <f>SUM(F6:F13)</f>
        <v>40000</v>
      </c>
      <c r="G14" s="13">
        <f t="shared" si="0"/>
        <v>80000</v>
      </c>
      <c r="H14" s="13"/>
      <c r="J14" s="25"/>
      <c r="K14" s="25"/>
      <c r="L14" s="25"/>
      <c r="M14" s="25"/>
      <c r="N14" s="24"/>
    </row>
    <row r="15" s="1" customFormat="1" ht="32" customHeight="1" spans="1:10">
      <c r="A15" s="18"/>
      <c r="B15" s="19"/>
      <c r="C15" s="19"/>
      <c r="D15" s="19"/>
      <c r="E15" s="19"/>
      <c r="F15" s="19"/>
      <c r="G15" s="20"/>
      <c r="H15" s="21"/>
      <c r="I15" s="4"/>
      <c r="J15" s="4"/>
    </row>
    <row r="16" ht="25" customHeight="1"/>
    <row r="17" ht="25" customHeight="1"/>
    <row r="18" ht="25" customHeight="1"/>
    <row r="19" ht="25" customHeight="1"/>
    <row r="20" ht="25" customHeight="1"/>
    <row r="21" ht="25" customHeight="1"/>
    <row r="22" ht="25" customHeight="1"/>
    <row r="23" ht="25" customHeight="1"/>
    <row r="24" ht="25" customHeight="1"/>
    <row r="25" ht="25" customHeight="1"/>
  </sheetData>
  <mergeCells count="8">
    <mergeCell ref="A2:H2"/>
    <mergeCell ref="A3:H3"/>
    <mergeCell ref="D4:F4"/>
    <mergeCell ref="A4:A5"/>
    <mergeCell ref="B4:B5"/>
    <mergeCell ref="C4:C5"/>
    <mergeCell ref="G4:G5"/>
    <mergeCell ref="H4:H5"/>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附件1</vt: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秦时明月</cp:lastModifiedBy>
  <dcterms:created xsi:type="dcterms:W3CDTF">2023-05-05T08:28:00Z</dcterms:created>
  <dcterms:modified xsi:type="dcterms:W3CDTF">2024-05-20T01:44:52Z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0F8230D9664D42D489CEB6B242FE982B_13</vt:lpwstr>
  </property>
  <property fmtid="{D5CDD505-2E9C-101B-9397-08002B2CF9AE}" pid="3" name="KSOProductBuildVer">
    <vt:lpwstr>2052-12.1.0.16729</vt:lpwstr>
  </property>
</Properties>
</file>