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巷道镇" sheetId="2" r:id="rId1"/>
    <sheet name="Sheet1" sheetId="1" r:id="rId2"/>
  </sheets>
  <definedNames>
    <definedName name="_xlnm.Print_Titles" localSheetId="0">巷道镇!$1:$4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<sst xmlns="http://schemas.openxmlformats.org/spreadsheetml/2006/main" count="61" uniqueCount="56">
  <si>
    <t>巷道镇2026年水预算分配表</t>
  </si>
  <si>
    <t>序号</t>
  </si>
  <si>
    <t>单位名称</t>
  </si>
  <si>
    <t>控制
灌溉
面积
（亩）</t>
  </si>
  <si>
    <r>
      <rPr>
        <b/>
        <sz val="11"/>
        <color theme="1"/>
        <rFont val="宋体"/>
        <charset val="134"/>
        <scheme val="minor"/>
      </rPr>
      <t>取水许可量（万m</t>
    </r>
    <r>
      <rPr>
        <b/>
        <vertAlign val="superscript"/>
        <sz val="11"/>
        <color theme="1"/>
        <rFont val="宋体"/>
        <charset val="134"/>
        <scheme val="minor"/>
      </rPr>
      <t>3</t>
    </r>
    <r>
      <rPr>
        <b/>
        <sz val="11"/>
        <color theme="1"/>
        <rFont val="宋体"/>
        <charset val="134"/>
        <scheme val="minor"/>
      </rPr>
      <t>）</t>
    </r>
  </si>
  <si>
    <r>
      <rPr>
        <b/>
        <sz val="11"/>
        <color theme="1"/>
        <rFont val="宋体"/>
        <charset val="134"/>
        <scheme val="minor"/>
      </rPr>
      <t>预算用水量（万m</t>
    </r>
    <r>
      <rPr>
        <b/>
        <vertAlign val="superscript"/>
        <sz val="11"/>
        <color theme="1"/>
        <rFont val="宋体"/>
        <charset val="134"/>
        <scheme val="minor"/>
      </rPr>
      <t>3</t>
    </r>
    <r>
      <rPr>
        <b/>
        <sz val="11"/>
        <color theme="1"/>
        <rFont val="宋体"/>
        <charset val="134"/>
        <scheme val="minor"/>
      </rPr>
      <t>）</t>
    </r>
  </si>
  <si>
    <t>非常        规水</t>
  </si>
  <si>
    <t>关停  机井数</t>
  </si>
  <si>
    <t>新建  泵池</t>
  </si>
  <si>
    <t>地下水压减量
（万m³）</t>
  </si>
  <si>
    <t>备注</t>
  </si>
  <si>
    <t>合计</t>
  </si>
  <si>
    <t>地表水</t>
  </si>
  <si>
    <t>地下水</t>
  </si>
  <si>
    <t>耕地</t>
  </si>
  <si>
    <t>林草</t>
  </si>
  <si>
    <t>作物需水期水量</t>
  </si>
  <si>
    <t>冬灌水量</t>
  </si>
  <si>
    <t>城乡环境</t>
  </si>
  <si>
    <t>农田灌溉</t>
  </si>
  <si>
    <t>畜禽养殖</t>
  </si>
  <si>
    <t>建筑业</t>
  </si>
  <si>
    <t>服务业</t>
  </si>
  <si>
    <t>生活</t>
  </si>
  <si>
    <t>巷道镇</t>
  </si>
  <si>
    <t>高台县巷道镇八一村村民委员会</t>
  </si>
  <si>
    <t>高台县巷道镇三桥村村民委员会</t>
  </si>
  <si>
    <t>高台县巷道镇果园村村民委员会</t>
  </si>
  <si>
    <t>高台县巷道镇渠口村村民委员会</t>
  </si>
  <si>
    <t>高台县巷道镇红联村村民委员会</t>
  </si>
  <si>
    <t>高台县巷道镇殷家庄村村民委员会</t>
  </si>
  <si>
    <t>高台县巷道镇殷家桥村村民委员会</t>
  </si>
  <si>
    <t>高台县巷道镇正远村村民委员会</t>
  </si>
  <si>
    <t>高台县巷道镇元号村村民委员会</t>
  </si>
  <si>
    <t>高台县巷道镇元兴村村民委员会</t>
  </si>
  <si>
    <t>高台县巷道镇元丰村村民委员会</t>
  </si>
  <si>
    <t>高台县巷道镇亨号村村民委员会</t>
  </si>
  <si>
    <t>高台县巷道镇利沟村村民委员会</t>
  </si>
  <si>
    <t>高台县巷道镇东联村村民委员会</t>
  </si>
  <si>
    <t>高台县巷道镇槐树村村民委员会</t>
  </si>
  <si>
    <t>高台县巷道镇南湾村村民委员会</t>
  </si>
  <si>
    <t>高台县巷道镇巷道村村民委员会</t>
  </si>
  <si>
    <t>高台县巷道镇东湾村村民委员会</t>
  </si>
  <si>
    <t>高台县巷道镇沙坡村村民委员会</t>
  </si>
  <si>
    <t>高台县巷道镇王家村村民委员会</t>
  </si>
  <si>
    <t>高台县巷道镇太安村村民委员会</t>
  </si>
  <si>
    <t>高台县巷道镇高地村村民委员会</t>
  </si>
  <si>
    <t>高台县巷道镇五里墩村村民委员会</t>
  </si>
  <si>
    <t>高台县巷道镇小寺村村民委员会</t>
  </si>
  <si>
    <t>高台县巷道镇西八里村村民委员会</t>
  </si>
  <si>
    <t>国有高台县三桥湾林场</t>
  </si>
  <si>
    <t>高台先行种业有限公司</t>
  </si>
  <si>
    <t>高台县友联水管所农场</t>
  </si>
  <si>
    <t>李勇</t>
  </si>
  <si>
    <t>甘肃高台国家城市湿地公园</t>
  </si>
  <si>
    <t>高台县月牙湖公园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</si>
</sst>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0000000_);[Red]\(0.0000000000\)"/>
    <numFmt numFmtId="178" formatCode="0.0000_ "/>
    <numFmt numFmtId="179" formatCode="0.0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vertAlign val="superscript"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7" applyNumberFormat="0" applyAlignment="0" applyProtection="0">
      <alignment vertical="center"/>
    </xf>
    <xf numFmtId="0" fontId="17" fillId="4" borderId="18" applyNumberFormat="0" applyAlignment="0" applyProtection="0">
      <alignment vertical="center"/>
    </xf>
    <xf numFmtId="0" fontId="18" fillId="4" borderId="17" applyNumberFormat="0" applyAlignment="0" applyProtection="0">
      <alignment vertical="center"/>
    </xf>
    <xf numFmtId="0" fontId="19" fillId="5" borderId="19" applyNumberFormat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 applyProtection="1">
      <alignment horizontal="center" vertical="center" wrapText="1"/>
    </xf>
    <xf numFmtId="176" fontId="6" fillId="0" borderId="7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654685</xdr:colOff>
      <xdr:row>35</xdr:row>
      <xdr:rowOff>193675</xdr:rowOff>
    </xdr:from>
    <xdr:to>
      <xdr:col>2</xdr:col>
      <xdr:colOff>7620</xdr:colOff>
      <xdr:row>36</xdr:row>
      <xdr:rowOff>60325</xdr:rowOff>
    </xdr:to>
    <xdr:pic>
      <xdr:nvPicPr>
        <xdr:cNvPr id="2" name="shape58" hidden="1"/>
        <xdr:cNvPicPr/>
      </xdr:nvPicPr>
      <xdr:blipFill>
        <a:blip r:embed="rId1" r:link="rId2"/>
        <a:stretch>
          <a:fillRect/>
        </a:stretch>
      </xdr:blipFill>
      <xdr:spPr>
        <a:xfrm flipH="1">
          <a:off x="1054735" y="13833475"/>
          <a:ext cx="56451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35</xdr:row>
      <xdr:rowOff>193675</xdr:rowOff>
    </xdr:from>
    <xdr:to>
      <xdr:col>1</xdr:col>
      <xdr:colOff>564515</xdr:colOff>
      <xdr:row>36</xdr:row>
      <xdr:rowOff>41275</xdr:rowOff>
    </xdr:to>
    <xdr:pic>
      <xdr:nvPicPr>
        <xdr:cNvPr id="3" name="shape58" hidden="1"/>
        <xdr:cNvPicPr/>
      </xdr:nvPicPr>
      <xdr:blipFill>
        <a:blip r:embed="rId1" r:link="rId2"/>
        <a:stretch>
          <a:fillRect/>
        </a:stretch>
      </xdr:blipFill>
      <xdr:spPr>
        <a:xfrm flipH="1">
          <a:off x="400050" y="13833475"/>
          <a:ext cx="564515" cy="241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654685</xdr:colOff>
      <xdr:row>35</xdr:row>
      <xdr:rowOff>193675</xdr:rowOff>
    </xdr:from>
    <xdr:to>
      <xdr:col>2</xdr:col>
      <xdr:colOff>7620</xdr:colOff>
      <xdr:row>36</xdr:row>
      <xdr:rowOff>60325</xdr:rowOff>
    </xdr:to>
    <xdr:pic>
      <xdr:nvPicPr>
        <xdr:cNvPr id="4" name="shape58" hidden="1"/>
        <xdr:cNvPicPr/>
      </xdr:nvPicPr>
      <xdr:blipFill>
        <a:blip r:embed="rId1" r:link="rId2"/>
        <a:stretch>
          <a:fillRect/>
        </a:stretch>
      </xdr:blipFill>
      <xdr:spPr>
        <a:xfrm flipH="1">
          <a:off x="1054735" y="13833475"/>
          <a:ext cx="56451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35</xdr:row>
      <xdr:rowOff>193675</xdr:rowOff>
    </xdr:from>
    <xdr:to>
      <xdr:col>1</xdr:col>
      <xdr:colOff>564515</xdr:colOff>
      <xdr:row>36</xdr:row>
      <xdr:rowOff>41275</xdr:rowOff>
    </xdr:to>
    <xdr:pic>
      <xdr:nvPicPr>
        <xdr:cNvPr id="5" name="shape58" hidden="1"/>
        <xdr:cNvPicPr/>
      </xdr:nvPicPr>
      <xdr:blipFill>
        <a:blip r:embed="rId1" r:link="rId2"/>
        <a:stretch>
          <a:fillRect/>
        </a:stretch>
      </xdr:blipFill>
      <xdr:spPr>
        <a:xfrm flipH="1">
          <a:off x="400050" y="13833475"/>
          <a:ext cx="564515" cy="241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36"/>
  <sheetViews>
    <sheetView tabSelected="1" workbookViewId="0">
      <selection activeCell="J5" sqref="J5"/>
    </sheetView>
  </sheetViews>
  <sheetFormatPr defaultColWidth="9" defaultRowHeight="13.5"/>
  <cols>
    <col min="1" max="1" width="5.25" style="3" customWidth="1"/>
    <col min="2" max="2" width="15.9" style="3" customWidth="1"/>
    <col min="3" max="5" width="7" style="3" customWidth="1"/>
    <col min="6" max="8" width="9" style="3" customWidth="1"/>
    <col min="9" max="9" width="9.25" style="3" customWidth="1"/>
    <col min="10" max="11" width="9" style="3" customWidth="1"/>
    <col min="12" max="12" width="10.5" style="3" customWidth="1"/>
    <col min="13" max="13" width="6.35" style="3" customWidth="1"/>
    <col min="14" max="14" width="9.25" style="3" customWidth="1"/>
    <col min="15" max="15" width="9.175" style="3" customWidth="1"/>
    <col min="16" max="18" width="6.5" style="3" customWidth="1"/>
    <col min="19" max="21" width="6.25" style="3" customWidth="1"/>
    <col min="22" max="22" width="9.125" style="3" customWidth="1"/>
    <col min="23" max="23" width="9.875" style="3" customWidth="1"/>
    <col min="24" max="16384" width="9" style="3"/>
  </cols>
  <sheetData>
    <row r="1" s="1" customFormat="1" ht="40" customHeight="1" spans="1:24">
      <c r="A1" s="4" t="s">
        <v>0</v>
      </c>
      <c r="B1" s="5"/>
      <c r="C1" s="5"/>
      <c r="D1" s="6"/>
      <c r="E1" s="6"/>
      <c r="F1" s="6"/>
      <c r="G1" s="6"/>
      <c r="H1" s="6"/>
      <c r="I1" s="6"/>
      <c r="J1" s="6"/>
      <c r="K1" s="6"/>
      <c r="L1" s="6"/>
      <c r="M1" s="7"/>
      <c r="N1" s="6"/>
      <c r="O1" s="6"/>
      <c r="P1" s="6"/>
      <c r="Q1" s="6"/>
      <c r="R1" s="6"/>
      <c r="S1" s="6"/>
      <c r="T1" s="6"/>
      <c r="U1" s="6"/>
      <c r="V1" s="6"/>
      <c r="W1" s="6"/>
    </row>
    <row r="2" s="1" customFormat="1" ht="24" customHeight="1" spans="1:24">
      <c r="A2" s="8" t="s">
        <v>1</v>
      </c>
      <c r="B2" s="9" t="s">
        <v>2</v>
      </c>
      <c r="C2" s="8" t="s">
        <v>3</v>
      </c>
      <c r="D2" s="8"/>
      <c r="E2" s="8"/>
      <c r="F2" s="10" t="s">
        <v>4</v>
      </c>
      <c r="G2" s="11"/>
      <c r="H2" s="12"/>
      <c r="I2" s="13" t="s">
        <v>5</v>
      </c>
      <c r="J2" s="14"/>
      <c r="K2" s="14"/>
      <c r="L2" s="14"/>
      <c r="M2" s="14"/>
      <c r="N2" s="14"/>
      <c r="O2" s="14"/>
      <c r="P2" s="14"/>
      <c r="Q2" s="14"/>
      <c r="R2" s="15"/>
      <c r="S2" s="16" t="s">
        <v>6</v>
      </c>
      <c r="T2" s="16" t="s">
        <v>7</v>
      </c>
      <c r="U2" s="16" t="s">
        <v>8</v>
      </c>
      <c r="V2" s="9" t="s">
        <v>9</v>
      </c>
      <c r="W2" s="17" t="s">
        <v>10</v>
      </c>
    </row>
    <row r="3" s="1" customFormat="1" ht="21" customHeight="1" spans="1:24">
      <c r="A3" s="8"/>
      <c r="B3" s="9"/>
      <c r="C3" s="8"/>
      <c r="D3" s="8"/>
      <c r="E3" s="8"/>
      <c r="F3" s="18"/>
      <c r="G3" s="19"/>
      <c r="H3" s="20"/>
      <c r="I3" s="9" t="s">
        <v>11</v>
      </c>
      <c r="J3" s="21" t="s">
        <v>12</v>
      </c>
      <c r="K3" s="22"/>
      <c r="L3" s="22"/>
      <c r="M3" s="23"/>
      <c r="N3" s="9" t="s">
        <v>13</v>
      </c>
      <c r="O3" s="9"/>
      <c r="P3" s="9"/>
      <c r="Q3" s="9"/>
      <c r="R3" s="9"/>
      <c r="S3" s="24"/>
      <c r="T3" s="24"/>
      <c r="U3" s="24"/>
      <c r="V3" s="8"/>
      <c r="W3" s="25"/>
    </row>
    <row r="4" s="1" customFormat="1" ht="29" customHeight="1" spans="1:24">
      <c r="A4" s="8"/>
      <c r="B4" s="9"/>
      <c r="C4" s="9" t="s">
        <v>11</v>
      </c>
      <c r="D4" s="9" t="s">
        <v>14</v>
      </c>
      <c r="E4" s="8" t="s">
        <v>15</v>
      </c>
      <c r="F4" s="8" t="s">
        <v>11</v>
      </c>
      <c r="G4" s="8" t="s">
        <v>12</v>
      </c>
      <c r="H4" s="8" t="s">
        <v>13</v>
      </c>
      <c r="I4" s="9"/>
      <c r="J4" s="9" t="s">
        <v>16</v>
      </c>
      <c r="K4" s="9" t="s">
        <v>17</v>
      </c>
      <c r="L4" s="9" t="s">
        <v>15</v>
      </c>
      <c r="M4" s="26" t="s">
        <v>18</v>
      </c>
      <c r="N4" s="9" t="s">
        <v>19</v>
      </c>
      <c r="O4" s="9" t="s">
        <v>20</v>
      </c>
      <c r="P4" s="9" t="s">
        <v>21</v>
      </c>
      <c r="Q4" s="9" t="s">
        <v>22</v>
      </c>
      <c r="R4" s="9" t="s">
        <v>23</v>
      </c>
      <c r="S4" s="27"/>
      <c r="T4" s="27"/>
      <c r="U4" s="27"/>
      <c r="V4" s="8"/>
      <c r="W4" s="28"/>
    </row>
    <row r="5" s="2" customFormat="1" ht="30" customHeight="1" spans="1:24">
      <c r="A5" s="29" t="s">
        <v>24</v>
      </c>
      <c r="B5" s="30"/>
      <c r="C5" s="31">
        <f>SUM(C6:C36)</f>
        <v>72859</v>
      </c>
      <c r="D5" s="31">
        <f t="shared" ref="D5:V5" si="0">SUM(D6:D36)</f>
        <v>60049</v>
      </c>
      <c r="E5" s="31">
        <f t="shared" si="0"/>
        <v>12810</v>
      </c>
      <c r="F5" s="31">
        <f t="shared" si="0"/>
        <v>4286.4115</v>
      </c>
      <c r="G5" s="31">
        <f t="shared" si="0"/>
        <v>3224.52</v>
      </c>
      <c r="H5" s="31">
        <f t="shared" si="0"/>
        <v>1061.8915</v>
      </c>
      <c r="I5" s="31">
        <f t="shared" si="0"/>
        <v>3807.2024</v>
      </c>
      <c r="J5" s="31">
        <f t="shared" si="0"/>
        <v>1401.1497</v>
      </c>
      <c r="K5" s="31">
        <f t="shared" si="0"/>
        <v>747.5342</v>
      </c>
      <c r="L5" s="31">
        <f t="shared" si="0"/>
        <v>409.02</v>
      </c>
      <c r="M5" s="31">
        <f t="shared" si="0"/>
        <v>135</v>
      </c>
      <c r="N5" s="31">
        <f t="shared" si="0"/>
        <v>1108.8985</v>
      </c>
      <c r="O5" s="31">
        <f t="shared" si="0"/>
        <v>1</v>
      </c>
      <c r="P5" s="31">
        <f t="shared" si="0"/>
        <v>0</v>
      </c>
      <c r="Q5" s="31">
        <f t="shared" si="0"/>
        <v>0</v>
      </c>
      <c r="R5" s="31">
        <f t="shared" si="0"/>
        <v>4.6</v>
      </c>
      <c r="S5" s="31">
        <f t="shared" si="0"/>
        <v>0</v>
      </c>
      <c r="T5" s="31">
        <f t="shared" si="0"/>
        <v>80</v>
      </c>
      <c r="U5" s="31">
        <f t="shared" si="0"/>
        <v>47</v>
      </c>
      <c r="V5" s="31">
        <f t="shared" si="0"/>
        <v>207.2223</v>
      </c>
      <c r="W5" s="32"/>
      <c r="X5" s="33"/>
    </row>
    <row r="6" s="1" customFormat="1" ht="31" customHeight="1" spans="1:24">
      <c r="A6" s="34">
        <v>1</v>
      </c>
      <c r="B6" s="35" t="s">
        <v>25</v>
      </c>
      <c r="C6" s="36">
        <f t="shared" ref="C6:C36" si="1">SUM(D6:E6)</f>
        <v>3681</v>
      </c>
      <c r="D6" s="37">
        <v>3681</v>
      </c>
      <c r="E6" s="38"/>
      <c r="F6" s="39">
        <f t="shared" ref="F6:F36" si="2">SUM(G6:H6)</f>
        <v>344.16</v>
      </c>
      <c r="G6" s="40">
        <v>174.68</v>
      </c>
      <c r="H6" s="39">
        <v>169.48</v>
      </c>
      <c r="I6" s="41">
        <f t="shared" ref="I6:I36" si="3">SUM(J6:R6)</f>
        <v>167.3498</v>
      </c>
      <c r="J6" s="39">
        <v>59.2638</v>
      </c>
      <c r="K6" s="39">
        <v>13.484</v>
      </c>
      <c r="L6" s="41"/>
      <c r="M6" s="38"/>
      <c r="N6" s="39">
        <v>94.602</v>
      </c>
      <c r="O6" s="38"/>
      <c r="P6" s="39"/>
      <c r="Q6" s="42"/>
      <c r="R6" s="42"/>
      <c r="S6" s="42"/>
      <c r="T6" s="43">
        <v>3</v>
      </c>
      <c r="U6" s="43">
        <v>7</v>
      </c>
      <c r="V6" s="41">
        <v>23.4937</v>
      </c>
      <c r="W6" s="34"/>
    </row>
    <row r="7" s="1" customFormat="1" ht="31" customHeight="1" spans="1:24">
      <c r="A7" s="34">
        <v>2</v>
      </c>
      <c r="B7" s="35" t="s">
        <v>26</v>
      </c>
      <c r="C7" s="36">
        <f t="shared" si="1"/>
        <v>2863</v>
      </c>
      <c r="D7" s="37">
        <v>2863</v>
      </c>
      <c r="E7" s="38"/>
      <c r="F7" s="39">
        <f t="shared" si="2"/>
        <v>155.61</v>
      </c>
      <c r="G7" s="40">
        <v>135.86</v>
      </c>
      <c r="H7" s="39">
        <v>19.75</v>
      </c>
      <c r="I7" s="41">
        <f t="shared" si="3"/>
        <v>122.246</v>
      </c>
      <c r="J7" s="44">
        <v>73.0584</v>
      </c>
      <c r="K7" s="39">
        <v>2.57259999999999</v>
      </c>
      <c r="L7" s="41"/>
      <c r="M7" s="38"/>
      <c r="N7" s="39">
        <v>46.615</v>
      </c>
      <c r="O7" s="38"/>
      <c r="P7" s="39"/>
      <c r="Q7" s="42"/>
      <c r="R7" s="42"/>
      <c r="S7" s="42"/>
      <c r="T7" s="43">
        <v>2</v>
      </c>
      <c r="U7" s="43">
        <v>4</v>
      </c>
      <c r="V7" s="41">
        <v>21.6203</v>
      </c>
      <c r="W7" s="34"/>
    </row>
    <row r="8" s="1" customFormat="1" ht="31" customHeight="1" spans="1:24">
      <c r="A8" s="34">
        <v>3</v>
      </c>
      <c r="B8" s="35" t="s">
        <v>27</v>
      </c>
      <c r="C8" s="36">
        <f t="shared" si="1"/>
        <v>2171</v>
      </c>
      <c r="D8" s="37">
        <v>2171</v>
      </c>
      <c r="E8" s="38"/>
      <c r="F8" s="39">
        <f t="shared" si="2"/>
        <v>244.94</v>
      </c>
      <c r="G8" s="40">
        <v>103.02</v>
      </c>
      <c r="H8" s="39">
        <f>141.92</f>
        <v>141.92</v>
      </c>
      <c r="I8" s="41">
        <f t="shared" si="3"/>
        <v>92.282</v>
      </c>
      <c r="J8" s="44">
        <v>11.2278</v>
      </c>
      <c r="K8" s="39">
        <v>1.5342</v>
      </c>
      <c r="L8" s="41"/>
      <c r="M8" s="38"/>
      <c r="N8" s="39">
        <v>79.52</v>
      </c>
      <c r="O8" s="38"/>
      <c r="P8" s="39"/>
      <c r="Q8" s="42"/>
      <c r="R8" s="42"/>
      <c r="S8" s="42"/>
      <c r="T8" s="43">
        <v>2</v>
      </c>
      <c r="U8" s="43">
        <v>4</v>
      </c>
      <c r="V8" s="41">
        <v>15.3692</v>
      </c>
      <c r="W8" s="34"/>
    </row>
    <row r="9" s="1" customFormat="1" ht="31" customHeight="1" spans="1:24">
      <c r="A9" s="34">
        <v>4</v>
      </c>
      <c r="B9" s="35" t="s">
        <v>28</v>
      </c>
      <c r="C9" s="36">
        <f t="shared" si="1"/>
        <v>1820</v>
      </c>
      <c r="D9" s="37">
        <v>1820</v>
      </c>
      <c r="E9" s="38"/>
      <c r="F9" s="39">
        <f t="shared" si="2"/>
        <v>236.79</v>
      </c>
      <c r="G9" s="40">
        <v>86.37</v>
      </c>
      <c r="H9" s="39">
        <v>150.42</v>
      </c>
      <c r="I9" s="41">
        <f t="shared" si="3"/>
        <v>81.3563</v>
      </c>
      <c r="J9" s="44">
        <v>13.656</v>
      </c>
      <c r="K9" s="39">
        <v>4.2803</v>
      </c>
      <c r="L9" s="41"/>
      <c r="M9" s="38"/>
      <c r="N9" s="39">
        <v>62.42</v>
      </c>
      <c r="O9" s="38">
        <v>1</v>
      </c>
      <c r="P9" s="39"/>
      <c r="Q9" s="42"/>
      <c r="R9" s="42"/>
      <c r="S9" s="42"/>
      <c r="T9" s="45">
        <v>1</v>
      </c>
      <c r="U9" s="43">
        <v>1</v>
      </c>
      <c r="V9" s="41">
        <v>7.5743</v>
      </c>
      <c r="W9" s="34"/>
    </row>
    <row r="10" s="1" customFormat="1" ht="31" customHeight="1" spans="1:24">
      <c r="A10" s="34">
        <v>5</v>
      </c>
      <c r="B10" s="35" t="s">
        <v>29</v>
      </c>
      <c r="C10" s="36">
        <f t="shared" si="1"/>
        <v>4752</v>
      </c>
      <c r="D10" s="37">
        <v>4752</v>
      </c>
      <c r="E10" s="38"/>
      <c r="F10" s="39">
        <f t="shared" si="2"/>
        <v>250.41</v>
      </c>
      <c r="G10" s="40">
        <v>225.51</v>
      </c>
      <c r="H10" s="39">
        <v>24.9</v>
      </c>
      <c r="I10" s="41">
        <f t="shared" si="3"/>
        <v>279.5693</v>
      </c>
      <c r="J10" s="44">
        <v>147.7336</v>
      </c>
      <c r="K10" s="39">
        <v>80.9357</v>
      </c>
      <c r="L10" s="41"/>
      <c r="M10" s="37"/>
      <c r="N10" s="44">
        <v>50.9</v>
      </c>
      <c r="O10" s="37"/>
      <c r="P10" s="39"/>
      <c r="Q10" s="42"/>
      <c r="R10" s="42"/>
      <c r="S10" s="42"/>
      <c r="T10" s="43">
        <v>8</v>
      </c>
      <c r="U10" s="43">
        <v>1</v>
      </c>
      <c r="V10" s="41">
        <v>9.4292</v>
      </c>
      <c r="W10" s="34"/>
    </row>
    <row r="11" s="1" customFormat="1" ht="31" customHeight="1" spans="1:24">
      <c r="A11" s="34">
        <v>6</v>
      </c>
      <c r="B11" s="35" t="s">
        <v>30</v>
      </c>
      <c r="C11" s="36">
        <f t="shared" si="1"/>
        <v>2044</v>
      </c>
      <c r="D11" s="37">
        <v>2044</v>
      </c>
      <c r="E11" s="38"/>
      <c r="F11" s="39">
        <f t="shared" si="2"/>
        <v>104.03</v>
      </c>
      <c r="G11" s="40">
        <v>97.02</v>
      </c>
      <c r="H11" s="39">
        <v>7.01</v>
      </c>
      <c r="I11" s="41">
        <f t="shared" si="3"/>
        <v>122.893</v>
      </c>
      <c r="J11" s="39">
        <v>64.2692</v>
      </c>
      <c r="K11" s="39">
        <v>37.4538</v>
      </c>
      <c r="L11" s="41"/>
      <c r="M11" s="38"/>
      <c r="N11" s="39">
        <v>21.17</v>
      </c>
      <c r="O11" s="38"/>
      <c r="P11" s="39"/>
      <c r="Q11" s="42"/>
      <c r="R11" s="42"/>
      <c r="S11" s="42"/>
      <c r="T11" s="43">
        <v>5</v>
      </c>
      <c r="U11" s="43">
        <v>1</v>
      </c>
      <c r="V11" s="41">
        <v>3.0808</v>
      </c>
      <c r="W11" s="34"/>
    </row>
    <row r="12" s="1" customFormat="1" ht="31" customHeight="1" spans="1:24">
      <c r="A12" s="34">
        <v>7</v>
      </c>
      <c r="B12" s="35" t="s">
        <v>31</v>
      </c>
      <c r="C12" s="36">
        <f t="shared" si="1"/>
        <v>2834</v>
      </c>
      <c r="D12" s="37">
        <v>2834</v>
      </c>
      <c r="E12" s="38"/>
      <c r="F12" s="39">
        <f t="shared" si="2"/>
        <v>156.08</v>
      </c>
      <c r="G12" s="40">
        <v>134.49</v>
      </c>
      <c r="H12" s="39">
        <v>21.59</v>
      </c>
      <c r="I12" s="41">
        <f t="shared" si="3"/>
        <v>150.6739</v>
      </c>
      <c r="J12" s="39">
        <v>70.8712</v>
      </c>
      <c r="K12" s="39">
        <v>32.2127</v>
      </c>
      <c r="L12" s="41"/>
      <c r="M12" s="38"/>
      <c r="N12" s="39">
        <v>47.59</v>
      </c>
      <c r="O12" s="38"/>
      <c r="P12" s="39"/>
      <c r="Q12" s="42"/>
      <c r="R12" s="42"/>
      <c r="S12" s="42"/>
      <c r="T12" s="45">
        <v>5</v>
      </c>
      <c r="U12" s="43"/>
      <c r="V12" s="41">
        <v>8.3214</v>
      </c>
      <c r="W12" s="34"/>
    </row>
    <row r="13" s="1" customFormat="1" ht="31" customHeight="1" spans="1:24">
      <c r="A13" s="34">
        <v>8</v>
      </c>
      <c r="B13" s="35" t="s">
        <v>32</v>
      </c>
      <c r="C13" s="36">
        <f t="shared" si="1"/>
        <v>2585</v>
      </c>
      <c r="D13" s="37">
        <v>2585</v>
      </c>
      <c r="E13" s="43"/>
      <c r="F13" s="39">
        <f t="shared" si="2"/>
        <v>138.83</v>
      </c>
      <c r="G13" s="42">
        <v>122.67</v>
      </c>
      <c r="H13" s="41">
        <v>16.16</v>
      </c>
      <c r="I13" s="41">
        <f t="shared" si="3"/>
        <v>156.106</v>
      </c>
      <c r="J13" s="39">
        <v>81.893</v>
      </c>
      <c r="K13" s="39">
        <v>48.053</v>
      </c>
      <c r="L13" s="41"/>
      <c r="M13" s="43"/>
      <c r="N13" s="41">
        <v>26.16</v>
      </c>
      <c r="O13" s="43"/>
      <c r="P13" s="41"/>
      <c r="Q13" s="42"/>
      <c r="R13" s="42"/>
      <c r="S13" s="42"/>
      <c r="T13" s="45">
        <v>6</v>
      </c>
      <c r="U13" s="43"/>
      <c r="V13" s="41">
        <v>3.846</v>
      </c>
      <c r="W13" s="34"/>
    </row>
    <row r="14" s="1" customFormat="1" ht="31" customHeight="1" spans="1:24">
      <c r="A14" s="34">
        <v>9</v>
      </c>
      <c r="B14" s="35" t="s">
        <v>33</v>
      </c>
      <c r="C14" s="36">
        <f t="shared" si="1"/>
        <v>2820</v>
      </c>
      <c r="D14" s="37">
        <v>2820</v>
      </c>
      <c r="E14" s="43"/>
      <c r="F14" s="39">
        <f t="shared" si="2"/>
        <v>161.86</v>
      </c>
      <c r="G14" s="42">
        <v>133.82</v>
      </c>
      <c r="H14" s="41">
        <v>28.04</v>
      </c>
      <c r="I14" s="41">
        <f t="shared" si="3"/>
        <v>165.1573</v>
      </c>
      <c r="J14" s="39">
        <v>58.836</v>
      </c>
      <c r="K14" s="39">
        <v>47.2813</v>
      </c>
      <c r="L14" s="41"/>
      <c r="M14" s="43"/>
      <c r="N14" s="41">
        <v>59.04</v>
      </c>
      <c r="O14" s="43"/>
      <c r="P14" s="41"/>
      <c r="Q14" s="42"/>
      <c r="R14" s="42"/>
      <c r="S14" s="42"/>
      <c r="T14" s="45">
        <v>2</v>
      </c>
      <c r="U14" s="43"/>
      <c r="V14" s="41">
        <v>7.8023</v>
      </c>
      <c r="W14" s="34"/>
    </row>
    <row r="15" s="1" customFormat="1" ht="31" customHeight="1" spans="1:24">
      <c r="A15" s="34">
        <v>10</v>
      </c>
      <c r="B15" s="35" t="s">
        <v>34</v>
      </c>
      <c r="C15" s="36">
        <f t="shared" si="1"/>
        <v>2203</v>
      </c>
      <c r="D15" s="37">
        <v>2203</v>
      </c>
      <c r="E15" s="43"/>
      <c r="F15" s="39">
        <f t="shared" si="2"/>
        <v>133.95</v>
      </c>
      <c r="G15" s="42">
        <v>104.54</v>
      </c>
      <c r="H15" s="41">
        <f>24.81+4.6</f>
        <v>29.41</v>
      </c>
      <c r="I15" s="41">
        <f t="shared" si="3"/>
        <v>144.0328</v>
      </c>
      <c r="J15" s="39">
        <v>42.2754</v>
      </c>
      <c r="K15" s="39">
        <v>47.3474</v>
      </c>
      <c r="L15" s="41"/>
      <c r="M15" s="43"/>
      <c r="N15" s="41">
        <v>49.81</v>
      </c>
      <c r="O15" s="43"/>
      <c r="P15" s="41"/>
      <c r="Q15" s="42"/>
      <c r="R15" s="42">
        <v>4.6</v>
      </c>
      <c r="S15" s="42"/>
      <c r="T15" s="45">
        <v>3</v>
      </c>
      <c r="U15" s="43">
        <v>4</v>
      </c>
      <c r="V15" s="41">
        <v>6.6558</v>
      </c>
      <c r="W15" s="34"/>
    </row>
    <row r="16" s="1" customFormat="1" ht="31" customHeight="1" spans="1:24">
      <c r="A16" s="34">
        <v>11</v>
      </c>
      <c r="B16" s="35" t="s">
        <v>35</v>
      </c>
      <c r="C16" s="36">
        <f t="shared" si="1"/>
        <v>1940</v>
      </c>
      <c r="D16" s="37">
        <v>1940</v>
      </c>
      <c r="E16" s="43"/>
      <c r="F16" s="39">
        <f t="shared" si="2"/>
        <v>103.76</v>
      </c>
      <c r="G16" s="42">
        <v>92.06</v>
      </c>
      <c r="H16" s="41">
        <v>11.7</v>
      </c>
      <c r="I16" s="41">
        <f t="shared" si="3"/>
        <v>126.9237</v>
      </c>
      <c r="J16" s="39">
        <v>51.392</v>
      </c>
      <c r="K16" s="39">
        <v>45.8317</v>
      </c>
      <c r="L16" s="41"/>
      <c r="M16" s="43"/>
      <c r="N16" s="41">
        <v>29.7</v>
      </c>
      <c r="O16" s="43"/>
      <c r="P16" s="41"/>
      <c r="Q16" s="42"/>
      <c r="R16" s="42"/>
      <c r="S16" s="42"/>
      <c r="T16" s="45">
        <v>4</v>
      </c>
      <c r="U16" s="43">
        <v>4</v>
      </c>
      <c r="V16" s="41">
        <v>4.0512</v>
      </c>
      <c r="W16" s="34"/>
    </row>
    <row r="17" s="1" customFormat="1" ht="31" customHeight="1" spans="1:23">
      <c r="A17" s="34">
        <v>12</v>
      </c>
      <c r="B17" s="35" t="s">
        <v>36</v>
      </c>
      <c r="C17" s="36">
        <f t="shared" si="1"/>
        <v>2294</v>
      </c>
      <c r="D17" s="37">
        <v>2294</v>
      </c>
      <c r="E17" s="43"/>
      <c r="F17" s="39">
        <f t="shared" si="2"/>
        <v>115.11</v>
      </c>
      <c r="G17" s="42">
        <v>105.3</v>
      </c>
      <c r="H17" s="41">
        <v>9.81</v>
      </c>
      <c r="I17" s="41">
        <f t="shared" si="3"/>
        <v>137.6154</v>
      </c>
      <c r="J17" s="39">
        <v>65.0792</v>
      </c>
      <c r="K17" s="39">
        <v>41.7262</v>
      </c>
      <c r="L17" s="41"/>
      <c r="M17" s="43"/>
      <c r="N17" s="41">
        <v>30.81</v>
      </c>
      <c r="O17" s="43"/>
      <c r="P17" s="41"/>
      <c r="Q17" s="42"/>
      <c r="R17" s="42"/>
      <c r="S17" s="42"/>
      <c r="T17" s="45">
        <v>3</v>
      </c>
      <c r="U17" s="43"/>
      <c r="V17" s="41">
        <v>4.5568</v>
      </c>
      <c r="W17" s="34"/>
    </row>
    <row r="18" s="1" customFormat="1" ht="31" customHeight="1" spans="1:23">
      <c r="A18" s="34">
        <v>13</v>
      </c>
      <c r="B18" s="35" t="s">
        <v>37</v>
      </c>
      <c r="C18" s="36">
        <f t="shared" si="1"/>
        <v>2724</v>
      </c>
      <c r="D18" s="37">
        <v>2724</v>
      </c>
      <c r="E18" s="43"/>
      <c r="F18" s="39">
        <f t="shared" si="2"/>
        <v>140.895</v>
      </c>
      <c r="G18" s="42">
        <v>129.27</v>
      </c>
      <c r="H18" s="41">
        <v>11.625</v>
      </c>
      <c r="I18" s="41">
        <f t="shared" si="3"/>
        <v>162.9632</v>
      </c>
      <c r="J18" s="39">
        <v>68.2382</v>
      </c>
      <c r="K18" s="39">
        <v>49.1</v>
      </c>
      <c r="L18" s="41"/>
      <c r="M18" s="43"/>
      <c r="N18" s="41">
        <v>45.625</v>
      </c>
      <c r="O18" s="43"/>
      <c r="P18" s="41"/>
      <c r="Q18" s="42"/>
      <c r="R18" s="42"/>
      <c r="S18" s="42"/>
      <c r="T18" s="45">
        <v>4</v>
      </c>
      <c r="U18" s="43">
        <v>3</v>
      </c>
      <c r="V18" s="41">
        <v>3.1359</v>
      </c>
      <c r="W18" s="34"/>
    </row>
    <row r="19" s="1" customFormat="1" ht="31" customHeight="1" spans="1:23">
      <c r="A19" s="34">
        <v>14</v>
      </c>
      <c r="B19" s="35" t="s">
        <v>38</v>
      </c>
      <c r="C19" s="36">
        <f t="shared" si="1"/>
        <v>2450</v>
      </c>
      <c r="D19" s="37">
        <v>2450</v>
      </c>
      <c r="E19" s="43"/>
      <c r="F19" s="39">
        <f t="shared" si="2"/>
        <v>130.36</v>
      </c>
      <c r="G19" s="42">
        <v>116.26</v>
      </c>
      <c r="H19" s="41">
        <v>14.1</v>
      </c>
      <c r="I19" s="41">
        <f t="shared" si="3"/>
        <v>137.8427</v>
      </c>
      <c r="J19" s="39">
        <v>70.31</v>
      </c>
      <c r="K19" s="39">
        <v>35.4327</v>
      </c>
      <c r="L19" s="41"/>
      <c r="M19" s="43"/>
      <c r="N19" s="41">
        <v>32.1</v>
      </c>
      <c r="O19" s="43"/>
      <c r="P19" s="41"/>
      <c r="Q19" s="42"/>
      <c r="R19" s="42"/>
      <c r="S19" s="42"/>
      <c r="T19" s="45">
        <v>5</v>
      </c>
      <c r="U19" s="43"/>
      <c r="V19" s="41">
        <v>4.5162</v>
      </c>
      <c r="W19" s="34"/>
    </row>
    <row r="20" s="1" customFormat="1" ht="31" customHeight="1" spans="1:23">
      <c r="A20" s="34">
        <v>15</v>
      </c>
      <c r="B20" s="35" t="s">
        <v>39</v>
      </c>
      <c r="C20" s="36">
        <f t="shared" si="1"/>
        <v>1130</v>
      </c>
      <c r="D20" s="37">
        <v>1130</v>
      </c>
      <c r="E20" s="43"/>
      <c r="F20" s="39">
        <f t="shared" si="2"/>
        <v>60.25</v>
      </c>
      <c r="G20" s="42">
        <v>53.62</v>
      </c>
      <c r="H20" s="41">
        <v>6.63</v>
      </c>
      <c r="I20" s="41">
        <f t="shared" si="3"/>
        <v>56.3045</v>
      </c>
      <c r="J20" s="39">
        <v>24.604</v>
      </c>
      <c r="K20" s="39">
        <v>9.0705</v>
      </c>
      <c r="L20" s="41"/>
      <c r="M20" s="43"/>
      <c r="N20" s="41">
        <v>22.63</v>
      </c>
      <c r="O20" s="43"/>
      <c r="P20" s="41"/>
      <c r="Q20" s="42"/>
      <c r="R20" s="42"/>
      <c r="S20" s="42"/>
      <c r="T20" s="45">
        <v>2</v>
      </c>
      <c r="U20" s="43"/>
      <c r="V20" s="41">
        <v>3.5024</v>
      </c>
      <c r="W20" s="34"/>
    </row>
    <row r="21" s="1" customFormat="1" ht="31" customHeight="1" spans="1:23">
      <c r="A21" s="34">
        <v>16</v>
      </c>
      <c r="B21" s="35" t="s">
        <v>40</v>
      </c>
      <c r="C21" s="36">
        <f t="shared" si="1"/>
        <v>723</v>
      </c>
      <c r="D21" s="37">
        <v>723</v>
      </c>
      <c r="E21" s="43"/>
      <c r="F21" s="39">
        <f t="shared" si="2"/>
        <v>38.91</v>
      </c>
      <c r="G21" s="42">
        <v>34.31</v>
      </c>
      <c r="H21" s="41">
        <v>4.6</v>
      </c>
      <c r="I21" s="41">
        <f t="shared" si="3"/>
        <v>35.2145</v>
      </c>
      <c r="J21" s="39">
        <v>5.6214</v>
      </c>
      <c r="K21" s="39">
        <v>4.9931</v>
      </c>
      <c r="L21" s="41"/>
      <c r="M21" s="43"/>
      <c r="N21" s="41">
        <v>24.6</v>
      </c>
      <c r="O21" s="43"/>
      <c r="P21" s="41"/>
      <c r="Q21" s="42"/>
      <c r="R21" s="42"/>
      <c r="S21" s="42"/>
      <c r="T21" s="43">
        <v>1</v>
      </c>
      <c r="U21" s="43"/>
      <c r="V21" s="41">
        <v>3.7888</v>
      </c>
      <c r="W21" s="34"/>
    </row>
    <row r="22" s="1" customFormat="1" ht="31" customHeight="1" spans="1:23">
      <c r="A22" s="34">
        <v>17</v>
      </c>
      <c r="B22" s="35" t="s">
        <v>41</v>
      </c>
      <c r="C22" s="36">
        <f t="shared" si="1"/>
        <v>1300</v>
      </c>
      <c r="D22" s="37">
        <v>1300</v>
      </c>
      <c r="E22" s="43"/>
      <c r="F22" s="39">
        <f t="shared" si="2"/>
        <v>68.82</v>
      </c>
      <c r="G22" s="42">
        <v>61.69</v>
      </c>
      <c r="H22" s="41">
        <v>7.13</v>
      </c>
      <c r="I22" s="41">
        <f t="shared" si="3"/>
        <v>60.2967</v>
      </c>
      <c r="J22" s="39">
        <v>21.21</v>
      </c>
      <c r="K22" s="39">
        <v>5.9567</v>
      </c>
      <c r="L22" s="41"/>
      <c r="M22" s="43"/>
      <c r="N22" s="41">
        <v>33.13</v>
      </c>
      <c r="O22" s="43"/>
      <c r="P22" s="41"/>
      <c r="Q22" s="42"/>
      <c r="R22" s="42"/>
      <c r="S22" s="42"/>
      <c r="T22" s="43">
        <v>2</v>
      </c>
      <c r="U22" s="43"/>
      <c r="V22" s="41">
        <v>9.8645</v>
      </c>
      <c r="W22" s="34"/>
    </row>
    <row r="23" s="1" customFormat="1" ht="31" customHeight="1" spans="1:23">
      <c r="A23" s="34">
        <v>18</v>
      </c>
      <c r="B23" s="35" t="s">
        <v>42</v>
      </c>
      <c r="C23" s="36">
        <f t="shared" si="1"/>
        <v>1821</v>
      </c>
      <c r="D23" s="37">
        <v>1821</v>
      </c>
      <c r="E23" s="43"/>
      <c r="F23" s="39">
        <f t="shared" si="2"/>
        <v>237.08</v>
      </c>
      <c r="G23" s="42">
        <v>86.42</v>
      </c>
      <c r="H23" s="41">
        <v>150.66</v>
      </c>
      <c r="I23" s="41">
        <f t="shared" si="3"/>
        <v>87.3193</v>
      </c>
      <c r="J23" s="39">
        <v>30.4578</v>
      </c>
      <c r="K23" s="39">
        <v>11.2015</v>
      </c>
      <c r="L23" s="41"/>
      <c r="M23" s="43"/>
      <c r="N23" s="41">
        <v>45.66</v>
      </c>
      <c r="O23" s="43"/>
      <c r="P23" s="41"/>
      <c r="Q23" s="42"/>
      <c r="R23" s="42"/>
      <c r="S23" s="42"/>
      <c r="T23" s="43">
        <v>0</v>
      </c>
      <c r="U23" s="43">
        <v>2</v>
      </c>
      <c r="V23" s="41">
        <v>8.0131</v>
      </c>
      <c r="W23" s="34"/>
    </row>
    <row r="24" s="1" customFormat="1" ht="31" customHeight="1" spans="1:23">
      <c r="A24" s="34">
        <v>19</v>
      </c>
      <c r="B24" s="35" t="s">
        <v>43</v>
      </c>
      <c r="C24" s="36">
        <f t="shared" si="1"/>
        <v>1167</v>
      </c>
      <c r="D24" s="37">
        <v>1167</v>
      </c>
      <c r="E24" s="43"/>
      <c r="F24" s="39">
        <f t="shared" si="2"/>
        <v>60.73</v>
      </c>
      <c r="G24" s="42">
        <v>55.38</v>
      </c>
      <c r="H24" s="41">
        <v>5.35</v>
      </c>
      <c r="I24" s="41">
        <f t="shared" si="3"/>
        <v>60.8375</v>
      </c>
      <c r="J24" s="39">
        <v>17.4306</v>
      </c>
      <c r="K24" s="39">
        <v>12.0569</v>
      </c>
      <c r="L24" s="41"/>
      <c r="M24" s="43"/>
      <c r="N24" s="41">
        <v>31.35</v>
      </c>
      <c r="O24" s="43"/>
      <c r="P24" s="41"/>
      <c r="Q24" s="42"/>
      <c r="R24" s="42"/>
      <c r="S24" s="42"/>
      <c r="T24" s="43">
        <v>1</v>
      </c>
      <c r="U24" s="43">
        <v>4</v>
      </c>
      <c r="V24" s="41">
        <v>5.6877</v>
      </c>
      <c r="W24" s="34"/>
    </row>
    <row r="25" s="1" customFormat="1" ht="31" customHeight="1" spans="1:23">
      <c r="A25" s="34">
        <v>20</v>
      </c>
      <c r="B25" s="46" t="s">
        <v>44</v>
      </c>
      <c r="C25" s="36">
        <f t="shared" si="1"/>
        <v>1418</v>
      </c>
      <c r="D25" s="37">
        <v>1418</v>
      </c>
      <c r="E25" s="43"/>
      <c r="F25" s="39">
        <f t="shared" si="2"/>
        <v>73.94</v>
      </c>
      <c r="G25" s="42">
        <v>67.29</v>
      </c>
      <c r="H25" s="41">
        <v>6.65</v>
      </c>
      <c r="I25" s="41">
        <f t="shared" si="3"/>
        <v>81.8784</v>
      </c>
      <c r="J25" s="39">
        <v>26.6224</v>
      </c>
      <c r="K25" s="39">
        <v>22.606</v>
      </c>
      <c r="L25" s="41"/>
      <c r="M25" s="43"/>
      <c r="N25" s="41">
        <v>32.65</v>
      </c>
      <c r="O25" s="43"/>
      <c r="P25" s="41"/>
      <c r="Q25" s="42"/>
      <c r="R25" s="42"/>
      <c r="S25" s="42"/>
      <c r="T25" s="45">
        <v>5</v>
      </c>
      <c r="U25" s="43">
        <v>5</v>
      </c>
      <c r="V25" s="41">
        <v>6.5755</v>
      </c>
      <c r="W25" s="34"/>
    </row>
    <row r="26" s="1" customFormat="1" ht="31" customHeight="1" spans="1:23">
      <c r="A26" s="34">
        <v>21</v>
      </c>
      <c r="B26" s="46" t="s">
        <v>45</v>
      </c>
      <c r="C26" s="36">
        <f t="shared" si="1"/>
        <v>2970</v>
      </c>
      <c r="D26" s="37">
        <v>2970</v>
      </c>
      <c r="E26" s="43"/>
      <c r="F26" s="39">
        <f t="shared" si="2"/>
        <v>158.06</v>
      </c>
      <c r="G26" s="42">
        <v>140.94</v>
      </c>
      <c r="H26" s="41">
        <v>17.12</v>
      </c>
      <c r="I26" s="41">
        <f t="shared" si="3"/>
        <v>150.8</v>
      </c>
      <c r="J26" s="39">
        <v>89.026</v>
      </c>
      <c r="K26" s="39">
        <v>26.654</v>
      </c>
      <c r="L26" s="41"/>
      <c r="M26" s="43"/>
      <c r="N26" s="41">
        <v>35.12</v>
      </c>
      <c r="O26" s="43"/>
      <c r="P26" s="41"/>
      <c r="Q26" s="42"/>
      <c r="R26" s="42"/>
      <c r="S26" s="42"/>
      <c r="T26" s="43">
        <v>5</v>
      </c>
      <c r="U26" s="43"/>
      <c r="V26" s="41">
        <v>5.1172</v>
      </c>
      <c r="W26" s="34"/>
    </row>
    <row r="27" s="1" customFormat="1" ht="31" customHeight="1" spans="1:23">
      <c r="A27" s="34">
        <v>22</v>
      </c>
      <c r="B27" s="46" t="s">
        <v>46</v>
      </c>
      <c r="C27" s="36">
        <f t="shared" si="1"/>
        <v>840</v>
      </c>
      <c r="D27" s="37">
        <v>840</v>
      </c>
      <c r="E27" s="43"/>
      <c r="F27" s="39">
        <f t="shared" si="2"/>
        <v>87.35</v>
      </c>
      <c r="G27" s="42">
        <v>39.86</v>
      </c>
      <c r="H27" s="41">
        <f>47.49</f>
        <v>47.49</v>
      </c>
      <c r="I27" s="41">
        <f t="shared" si="3"/>
        <v>52.1129</v>
      </c>
      <c r="J27" s="39">
        <v>16.622</v>
      </c>
      <c r="K27" s="39">
        <v>17.0009</v>
      </c>
      <c r="L27" s="41"/>
      <c r="M27" s="43"/>
      <c r="N27" s="41">
        <v>18.49</v>
      </c>
      <c r="O27" s="43"/>
      <c r="P27" s="41"/>
      <c r="Q27" s="42"/>
      <c r="R27" s="42"/>
      <c r="S27" s="42"/>
      <c r="T27" s="43">
        <v>0</v>
      </c>
      <c r="U27" s="43"/>
      <c r="V27" s="41">
        <v>1.5267</v>
      </c>
      <c r="W27" s="34"/>
    </row>
    <row r="28" s="1" customFormat="1" ht="31" customHeight="1" spans="1:23">
      <c r="A28" s="34">
        <v>23</v>
      </c>
      <c r="B28" s="46" t="s">
        <v>47</v>
      </c>
      <c r="C28" s="36">
        <f t="shared" si="1"/>
        <v>1443</v>
      </c>
      <c r="D28" s="37">
        <v>1443</v>
      </c>
      <c r="E28" s="47"/>
      <c r="F28" s="39">
        <f t="shared" si="2"/>
        <v>77.01</v>
      </c>
      <c r="G28" s="48">
        <v>68.48</v>
      </c>
      <c r="H28" s="49">
        <v>8.53</v>
      </c>
      <c r="I28" s="41">
        <f t="shared" si="3"/>
        <v>78.3216</v>
      </c>
      <c r="J28" s="39">
        <v>25.7874</v>
      </c>
      <c r="K28" s="39">
        <v>18.0042</v>
      </c>
      <c r="L28" s="49"/>
      <c r="M28" s="47"/>
      <c r="N28" s="49">
        <v>34.53</v>
      </c>
      <c r="O28" s="47"/>
      <c r="P28" s="49"/>
      <c r="Q28" s="48"/>
      <c r="R28" s="48"/>
      <c r="S28" s="48"/>
      <c r="T28" s="47">
        <v>5</v>
      </c>
      <c r="U28" s="47">
        <v>5</v>
      </c>
      <c r="V28" s="49">
        <v>11.5484</v>
      </c>
      <c r="W28" s="34"/>
    </row>
    <row r="29" s="1" customFormat="1" ht="31" customHeight="1" spans="1:23">
      <c r="A29" s="34">
        <v>24</v>
      </c>
      <c r="B29" s="46" t="s">
        <v>48</v>
      </c>
      <c r="C29" s="36">
        <f t="shared" si="1"/>
        <v>2352</v>
      </c>
      <c r="D29" s="37">
        <v>2352</v>
      </c>
      <c r="E29" s="47"/>
      <c r="F29" s="39">
        <f t="shared" si="2"/>
        <v>219.33</v>
      </c>
      <c r="G29" s="48">
        <v>111.61</v>
      </c>
      <c r="H29" s="49">
        <v>107.72</v>
      </c>
      <c r="I29" s="41">
        <f t="shared" si="3"/>
        <v>129.5725</v>
      </c>
      <c r="J29" s="39">
        <v>15.5936</v>
      </c>
      <c r="K29" s="39">
        <v>31.2589</v>
      </c>
      <c r="L29" s="49"/>
      <c r="M29" s="47"/>
      <c r="N29" s="49">
        <v>82.72</v>
      </c>
      <c r="O29" s="47"/>
      <c r="P29" s="49"/>
      <c r="Q29" s="48"/>
      <c r="R29" s="48"/>
      <c r="S29" s="48"/>
      <c r="T29" s="47">
        <v>2</v>
      </c>
      <c r="U29" s="47"/>
      <c r="V29" s="49">
        <v>12.8888</v>
      </c>
      <c r="W29" s="34"/>
    </row>
    <row r="30" s="1" customFormat="1" ht="31" customHeight="1" spans="1:23">
      <c r="A30" s="34">
        <v>25</v>
      </c>
      <c r="B30" s="46" t="s">
        <v>49</v>
      </c>
      <c r="C30" s="36">
        <f t="shared" si="1"/>
        <v>3293</v>
      </c>
      <c r="D30" s="37">
        <v>3293</v>
      </c>
      <c r="E30" s="47"/>
      <c r="F30" s="39">
        <f t="shared" si="2"/>
        <v>171.7935</v>
      </c>
      <c r="G30" s="48">
        <v>156.27</v>
      </c>
      <c r="H30" s="49">
        <v>15.5235</v>
      </c>
      <c r="I30" s="41">
        <f t="shared" si="3"/>
        <v>184.8079</v>
      </c>
      <c r="J30" s="39">
        <v>92.1239</v>
      </c>
      <c r="K30" s="39">
        <v>47.1605</v>
      </c>
      <c r="L30" s="49"/>
      <c r="M30" s="47"/>
      <c r="N30" s="49">
        <v>45.5235</v>
      </c>
      <c r="O30" s="47"/>
      <c r="P30" s="49"/>
      <c r="Q30" s="48"/>
      <c r="R30" s="48"/>
      <c r="S30" s="48"/>
      <c r="T30" s="47">
        <v>4</v>
      </c>
      <c r="U30" s="47">
        <v>1</v>
      </c>
      <c r="V30" s="49">
        <v>15.2561</v>
      </c>
      <c r="W30" s="34"/>
    </row>
    <row r="31" s="1" customFormat="1" ht="31" customHeight="1" spans="1:23">
      <c r="A31" s="34">
        <v>26</v>
      </c>
      <c r="B31" s="46" t="s">
        <v>50</v>
      </c>
      <c r="C31" s="36">
        <f t="shared" si="1"/>
        <v>15481</v>
      </c>
      <c r="D31" s="37">
        <v>2671</v>
      </c>
      <c r="E31" s="47">
        <v>12810</v>
      </c>
      <c r="F31" s="39">
        <f t="shared" si="2"/>
        <v>514.21</v>
      </c>
      <c r="G31" s="48">
        <f>454.21+47.44</f>
        <v>501.65</v>
      </c>
      <c r="H31" s="49">
        <v>12.56</v>
      </c>
      <c r="I31" s="41">
        <f t="shared" si="3"/>
        <v>558.9492</v>
      </c>
      <c r="J31" s="39">
        <v>99.0878</v>
      </c>
      <c r="K31" s="39">
        <v>38.2814</v>
      </c>
      <c r="L31" s="49">
        <v>409.02</v>
      </c>
      <c r="M31" s="47"/>
      <c r="N31" s="49">
        <v>12.56</v>
      </c>
      <c r="O31" s="47"/>
      <c r="P31" s="49"/>
      <c r="Q31" s="48"/>
      <c r="R31" s="48"/>
      <c r="S31" s="48"/>
      <c r="T31" s="47">
        <v>0</v>
      </c>
      <c r="U31" s="47"/>
      <c r="V31" s="49"/>
      <c r="W31" s="34"/>
    </row>
    <row r="32" s="1" customFormat="1" ht="31" customHeight="1" spans="1:23">
      <c r="A32" s="34">
        <v>27</v>
      </c>
      <c r="B32" s="46" t="s">
        <v>51</v>
      </c>
      <c r="C32" s="36">
        <f t="shared" si="1"/>
        <v>310</v>
      </c>
      <c r="D32" s="37">
        <v>310</v>
      </c>
      <c r="E32" s="47"/>
      <c r="F32" s="39">
        <f t="shared" si="2"/>
        <v>16.21</v>
      </c>
      <c r="G32" s="48">
        <v>14.71</v>
      </c>
      <c r="H32" s="49">
        <v>1.5</v>
      </c>
      <c r="I32" s="41">
        <f t="shared" si="3"/>
        <v>17.248</v>
      </c>
      <c r="J32" s="39">
        <v>11.458</v>
      </c>
      <c r="K32" s="39">
        <v>4.29</v>
      </c>
      <c r="L32" s="49"/>
      <c r="M32" s="47"/>
      <c r="N32" s="49">
        <v>1.5</v>
      </c>
      <c r="O32" s="47"/>
      <c r="P32" s="49"/>
      <c r="Q32" s="48"/>
      <c r="R32" s="48"/>
      <c r="S32" s="48"/>
      <c r="T32" s="47"/>
      <c r="U32" s="47">
        <v>1</v>
      </c>
      <c r="V32" s="49"/>
      <c r="W32" s="34"/>
    </row>
    <row r="33" s="1" customFormat="1" ht="31" customHeight="1" spans="1:23">
      <c r="A33" s="34">
        <v>28</v>
      </c>
      <c r="B33" s="46" t="s">
        <v>52</v>
      </c>
      <c r="C33" s="36">
        <f t="shared" si="1"/>
        <v>1370</v>
      </c>
      <c r="D33" s="37">
        <v>1370</v>
      </c>
      <c r="E33" s="47"/>
      <c r="F33" s="39">
        <f t="shared" si="2"/>
        <v>80.313</v>
      </c>
      <c r="G33" s="48">
        <v>68.57</v>
      </c>
      <c r="H33" s="49">
        <v>11.743</v>
      </c>
      <c r="I33" s="41">
        <f t="shared" si="3"/>
        <v>68.54</v>
      </c>
      <c r="J33" s="39">
        <v>45.523</v>
      </c>
      <c r="K33" s="39">
        <v>11.274</v>
      </c>
      <c r="L33" s="49"/>
      <c r="M33" s="47"/>
      <c r="N33" s="49">
        <v>11.743</v>
      </c>
      <c r="O33" s="47"/>
      <c r="P33" s="49"/>
      <c r="Q33" s="48"/>
      <c r="R33" s="48"/>
      <c r="S33" s="48"/>
      <c r="T33" s="47"/>
      <c r="U33" s="47"/>
      <c r="V33" s="49"/>
      <c r="W33" s="34"/>
    </row>
    <row r="34" s="1" customFormat="1" ht="31" customHeight="1" spans="1:23">
      <c r="A34" s="34">
        <v>29</v>
      </c>
      <c r="B34" s="46" t="s">
        <v>53</v>
      </c>
      <c r="C34" s="36">
        <f t="shared" si="1"/>
        <v>60</v>
      </c>
      <c r="D34" s="37">
        <v>60</v>
      </c>
      <c r="E34" s="47"/>
      <c r="F34" s="39">
        <f t="shared" si="2"/>
        <v>3.48</v>
      </c>
      <c r="G34" s="48">
        <v>2.85</v>
      </c>
      <c r="H34" s="49">
        <v>0.63</v>
      </c>
      <c r="I34" s="41">
        <f t="shared" si="3"/>
        <v>2.988</v>
      </c>
      <c r="J34" s="39">
        <v>1.878</v>
      </c>
      <c r="K34" s="39">
        <v>0.48</v>
      </c>
      <c r="L34" s="49"/>
      <c r="M34" s="47"/>
      <c r="N34" s="49">
        <v>0.63</v>
      </c>
      <c r="O34" s="47"/>
      <c r="P34" s="49"/>
      <c r="Q34" s="48"/>
      <c r="R34" s="48"/>
      <c r="S34" s="48"/>
      <c r="T34" s="47"/>
      <c r="U34" s="47"/>
      <c r="V34" s="49"/>
      <c r="W34" s="34"/>
    </row>
    <row r="35" s="1" customFormat="1" ht="31" customHeight="1" spans="1:23">
      <c r="A35" s="34">
        <v>30</v>
      </c>
      <c r="B35" s="46" t="s">
        <v>54</v>
      </c>
      <c r="C35" s="36">
        <f t="shared" si="1"/>
        <v>0</v>
      </c>
      <c r="D35" s="37">
        <v>0</v>
      </c>
      <c r="E35" s="47"/>
      <c r="F35" s="39">
        <f t="shared" si="2"/>
        <v>0.7</v>
      </c>
      <c r="G35" s="48">
        <v>0</v>
      </c>
      <c r="H35" s="49">
        <v>0.7</v>
      </c>
      <c r="I35" s="41">
        <f t="shared" si="3"/>
        <v>51</v>
      </c>
      <c r="J35" s="39">
        <v>0</v>
      </c>
      <c r="K35" s="39">
        <v>0</v>
      </c>
      <c r="L35" s="49"/>
      <c r="M35" s="47">
        <v>51</v>
      </c>
      <c r="N35" s="49">
        <v>0</v>
      </c>
      <c r="O35" s="47"/>
      <c r="P35" s="49"/>
      <c r="Q35" s="48"/>
      <c r="R35" s="48"/>
      <c r="S35" s="48"/>
      <c r="T35" s="47"/>
      <c r="U35" s="47"/>
      <c r="V35" s="49"/>
      <c r="W35" s="34"/>
    </row>
    <row r="36" s="1" customFormat="1" ht="31" customHeight="1" spans="1:23">
      <c r="A36" s="34">
        <v>31</v>
      </c>
      <c r="B36" s="50" t="s">
        <v>55</v>
      </c>
      <c r="C36" s="36">
        <f t="shared" si="1"/>
        <v>0</v>
      </c>
      <c r="D36" s="37">
        <v>0</v>
      </c>
      <c r="E36" s="47"/>
      <c r="F36" s="39">
        <f t="shared" si="2"/>
        <v>1.44</v>
      </c>
      <c r="G36" s="48">
        <v>0</v>
      </c>
      <c r="H36" s="49">
        <v>1.44</v>
      </c>
      <c r="I36" s="41">
        <f t="shared" si="3"/>
        <v>84</v>
      </c>
      <c r="J36" s="39">
        <v>0</v>
      </c>
      <c r="K36" s="39">
        <v>0</v>
      </c>
      <c r="L36" s="49"/>
      <c r="M36" s="47">
        <v>84</v>
      </c>
      <c r="N36" s="49">
        <v>0</v>
      </c>
      <c r="O36" s="47"/>
      <c r="P36" s="49"/>
      <c r="Q36" s="48"/>
      <c r="R36" s="48"/>
      <c r="S36" s="48"/>
      <c r="T36" s="47"/>
      <c r="U36" s="47"/>
      <c r="V36" s="49"/>
      <c r="W36" s="34"/>
    </row>
  </sheetData>
  <mergeCells count="15">
    <mergeCell ref="A1:W1"/>
    <mergeCell ref="I2:R2"/>
    <mergeCell ref="J3:M3"/>
    <mergeCell ref="N3:R3"/>
    <mergeCell ref="A5:B5"/>
    <mergeCell ref="A2:A4"/>
    <mergeCell ref="B2:B4"/>
    <mergeCell ref="I3:I4"/>
    <mergeCell ref="S2:S4"/>
    <mergeCell ref="T2:T4"/>
    <mergeCell ref="U2:U4"/>
    <mergeCell ref="V2:V4"/>
    <mergeCell ref="W2:W4"/>
    <mergeCell ref="C2:E3"/>
    <mergeCell ref="F2:H3"/>
  </mergeCells>
  <conditionalFormatting sqref="B6:C33 B34:B35">
    <cfRule type="duplicateValues" dxfId="0" priority="1"/>
  </conditionalFormatting>
  <pageMargins left="0.629861111111111" right="0.629861111111111" top="1" bottom="1" header="0.5" footer="0.5"/>
  <pageSetup paperSize="9" scale="71" fitToHeight="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巷道镇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2026-03-05T08:13:00Z</dcterms:created>
  <dcterms:modified xsi:type="dcterms:W3CDTF">2026-03-13T09:29:31Z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AB9358FC2B284048A91BB616BD09F0D5_11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